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Ops_Invadmin\Fixed Income\Portfolios\2022\Mar 2022\Forthnightly Portfolio\"/>
    </mc:Choice>
  </mc:AlternateContent>
  <bookViews>
    <workbookView xWindow="-120" yWindow="-120" windowWidth="20730" windowHeight="11160" tabRatio="769"/>
  </bookViews>
  <sheets>
    <sheet name="LTBPDF" sheetId="1" r:id="rId1"/>
    <sheet name="LTCHF" sheetId="2" r:id="rId2"/>
    <sheet name="LTCRF" sheetId="3" r:id="rId3"/>
    <sheet name="LTFBF" sheetId="4" r:id="rId4"/>
    <sheet name="LTGLTF" sheetId="5" r:id="rId5"/>
    <sheet name="LTLQF" sheetId="6" r:id="rId6"/>
    <sheet name="LTLDSTF" sheetId="7" r:id="rId7"/>
    <sheet name="LTMMF" sheetId="8" r:id="rId8"/>
    <sheet name="LTCF" sheetId="9" r:id="rId9"/>
    <sheet name="LTRICBF" sheetId="10" r:id="rId10"/>
    <sheet name="LTSTBF" sheetId="11" r:id="rId11"/>
    <sheet name="LTTACBF" sheetId="12" r:id="rId12"/>
    <sheet name="LTUSTF" sheetId="13" r:id="rId13"/>
    <sheet name="LTFMPXIVA" sheetId="14" r:id="rId14"/>
    <sheet name="LTFMPXVIIIB" sheetId="15" r:id="rId15"/>
    <sheet name="LTFMPXVIIIC" sheetId="16" r:id="rId16"/>
    <sheet name="LTFMPXVIIID" sheetId="17" r:id="rId17"/>
    <sheet name="LTFMPXVIIB" sheetId="18" r:id="rId18"/>
  </sheets>
  <definedNames>
    <definedName name="_xlnm._FilterDatabase" localSheetId="2" hidden="1">LTCRF!#REF!</definedName>
    <definedName name="_xlnm._FilterDatabase" localSheetId="3" hidden="1">LTFBF!#REF!</definedName>
    <definedName name="_xlnm._FilterDatabase" localSheetId="17" hidden="1">LTFMPXVIIB!#REF!</definedName>
    <definedName name="_xlnm._FilterDatabase" localSheetId="14" hidden="1">LTFMPXVIIIB!#REF!</definedName>
    <definedName name="_xlnm._FilterDatabase" localSheetId="15" hidden="1">LTFMPXVIIIC!#REF!</definedName>
    <definedName name="_xlnm._FilterDatabase" localSheetId="16" hidden="1">LTFMPXVIIID!#REF!</definedName>
    <definedName name="_xlnm._FilterDatabase" localSheetId="4" hidden="1">LTGLTF!#REF!</definedName>
    <definedName name="_xlnm._FilterDatabase" localSheetId="6" hidden="1">LTLDSTF!#REF!</definedName>
    <definedName name="_xlnm._FilterDatabase" localSheetId="5" hidden="1">LTLQF!#REF!</definedName>
    <definedName name="_xlnm._FilterDatabase" localSheetId="9" hidden="1">LTRICBF!#REF!</definedName>
    <definedName name="_xlnm._FilterDatabase" localSheetId="10" hidden="1">LTSTBF!#REF!</definedName>
    <definedName name="_xlnm._FilterDatabase" localSheetId="11" hidden="1">LTTACBF!#REF!</definedName>
    <definedName name="_xlnm._FilterDatabase" localSheetId="12" hidden="1">LTUSTF!#REF!</definedName>
    <definedName name="_xlnm.Print_Area" localSheetId="0">LTBPDF!#REF!</definedName>
    <definedName name="_xlnm.Print_Area" localSheetId="1">LTCHF!$A$1:$I$67</definedName>
    <definedName name="_xlnm.Print_Area" localSheetId="2">LTCRF!#REF!</definedName>
    <definedName name="_xlnm.Print_Area" localSheetId="3">LTFBF!#REF!</definedName>
    <definedName name="_xlnm.Print_Area" localSheetId="4">LTGLTF!$A$1:$I$26</definedName>
    <definedName name="_xlnm.Print_Area" localSheetId="6">LTLDSTF!#REF!</definedName>
    <definedName name="_xlnm.Print_Area" localSheetId="5">LTLQF!#REF!</definedName>
    <definedName name="_xlnm.Print_Area" localSheetId="7">LTMMF!$A$1:$H$66</definedName>
    <definedName name="_xlnm.Print_Area" localSheetId="9">LTRICBF!$A$1:$WVS$81</definedName>
    <definedName name="_xlnm.Print_Area" localSheetId="10">LTSTBF!$A$1:$WVU$77</definedName>
    <definedName name="_xlnm.Print_Area" localSheetId="11">LTTACBF!$A$1:$I$92</definedName>
    <definedName name="_xlnm.Print_Area" localSheetId="12">LTUSTF!$A$1:$WVS$52</definedName>
    <definedName name="Z_12459583_255E_4E15_855E_5595C5DC5C9B_.wvu.FilterData" localSheetId="3" hidden="1">LTFBF!#REF!</definedName>
    <definedName name="Z_170F82DA_CDB2_41A6_BC76_EE4BFB950A6B_.wvu.Cols" localSheetId="0" hidden="1">LTBPDF!#REF!</definedName>
    <definedName name="Z_170F82DA_CDB2_41A6_BC76_EE4BFB950A6B_.wvu.Cols" localSheetId="1" hidden="1">LTCHF!#REF!</definedName>
    <definedName name="Z_170F82DA_CDB2_41A6_BC76_EE4BFB950A6B_.wvu.Cols" localSheetId="2" hidden="1">LTCRF!#REF!</definedName>
    <definedName name="Z_170F82DA_CDB2_41A6_BC76_EE4BFB950A6B_.wvu.Cols" localSheetId="3" hidden="1">LTFBF!#REF!</definedName>
    <definedName name="Z_170F82DA_CDB2_41A6_BC76_EE4BFB950A6B_.wvu.Cols" localSheetId="4" hidden="1">LTGLTF!#REF!</definedName>
    <definedName name="Z_170F82DA_CDB2_41A6_BC76_EE4BFB950A6B_.wvu.Cols" localSheetId="6" hidden="1">LTLDSTF!#REF!</definedName>
    <definedName name="Z_170F82DA_CDB2_41A6_BC76_EE4BFB950A6B_.wvu.Cols" localSheetId="5" hidden="1">LTLQF!#REF!</definedName>
    <definedName name="Z_170F82DA_CDB2_41A6_BC76_EE4BFB950A6B_.wvu.Cols" localSheetId="7" hidden="1">LTMMF!#REF!</definedName>
    <definedName name="Z_170F82DA_CDB2_41A6_BC76_EE4BFB950A6B_.wvu.Cols" localSheetId="9" hidden="1">LTRICBF!#REF!</definedName>
    <definedName name="Z_170F82DA_CDB2_41A6_BC76_EE4BFB950A6B_.wvu.Cols" localSheetId="10" hidden="1">LTSTBF!#REF!</definedName>
    <definedName name="Z_170F82DA_CDB2_41A6_BC76_EE4BFB950A6B_.wvu.Cols" localSheetId="11" hidden="1">LTTACBF!#REF!</definedName>
    <definedName name="Z_170F82DA_CDB2_41A6_BC76_EE4BFB950A6B_.wvu.Cols" localSheetId="12" hidden="1">LTUSTF!#REF!</definedName>
    <definedName name="Z_170F82DA_CDB2_41A6_BC76_EE4BFB950A6B_.wvu.FilterData" localSheetId="2" hidden="1">LTCRF!#REF!</definedName>
    <definedName name="Z_170F82DA_CDB2_41A6_BC76_EE4BFB950A6B_.wvu.FilterData" localSheetId="3" hidden="1">LTFBF!#REF!</definedName>
    <definedName name="Z_170F82DA_CDB2_41A6_BC76_EE4BFB950A6B_.wvu.FilterData" localSheetId="6" hidden="1">LTLDSTF!#REF!</definedName>
    <definedName name="Z_170F82DA_CDB2_41A6_BC76_EE4BFB950A6B_.wvu.FilterData" localSheetId="9" hidden="1">LTRICBF!#REF!</definedName>
    <definedName name="Z_170F82DA_CDB2_41A6_BC76_EE4BFB950A6B_.wvu.FilterData" localSheetId="10" hidden="1">LTSTBF!#REF!</definedName>
    <definedName name="Z_170F82DA_CDB2_41A6_BC76_EE4BFB950A6B_.wvu.PrintArea" localSheetId="0" hidden="1">LTBPDF!#REF!</definedName>
    <definedName name="Z_170F82DA_CDB2_41A6_BC76_EE4BFB950A6B_.wvu.PrintArea" localSheetId="1" hidden="1">LTCHF!#REF!</definedName>
    <definedName name="Z_170F82DA_CDB2_41A6_BC76_EE4BFB950A6B_.wvu.PrintArea" localSheetId="2" hidden="1">LTCRF!#REF!</definedName>
    <definedName name="Z_170F82DA_CDB2_41A6_BC76_EE4BFB950A6B_.wvu.PrintArea" localSheetId="3" hidden="1">LTFBF!#REF!</definedName>
    <definedName name="Z_170F82DA_CDB2_41A6_BC76_EE4BFB950A6B_.wvu.PrintArea" localSheetId="4" hidden="1">LTGLTF!#REF!</definedName>
    <definedName name="Z_170F82DA_CDB2_41A6_BC76_EE4BFB950A6B_.wvu.PrintArea" localSheetId="6" hidden="1">LTLDSTF!#REF!</definedName>
    <definedName name="Z_170F82DA_CDB2_41A6_BC76_EE4BFB950A6B_.wvu.PrintArea" localSheetId="5" hidden="1">LTLQF!#REF!</definedName>
    <definedName name="Z_170F82DA_CDB2_41A6_BC76_EE4BFB950A6B_.wvu.PrintArea" localSheetId="7" hidden="1">LTMMF!#REF!</definedName>
    <definedName name="Z_170F82DA_CDB2_41A6_BC76_EE4BFB950A6B_.wvu.PrintArea" localSheetId="9" hidden="1">LTRICBF!#REF!</definedName>
    <definedName name="Z_170F82DA_CDB2_41A6_BC76_EE4BFB950A6B_.wvu.PrintArea" localSheetId="10" hidden="1">LTSTBF!#REF!</definedName>
    <definedName name="Z_170F82DA_CDB2_41A6_BC76_EE4BFB950A6B_.wvu.PrintArea" localSheetId="11" hidden="1">LTTACBF!#REF!</definedName>
    <definedName name="Z_170F82DA_CDB2_41A6_BC76_EE4BFB950A6B_.wvu.PrintArea" localSheetId="12" hidden="1">LTUSTF!#REF!</definedName>
    <definedName name="Z_170F82DA_CDB2_41A6_BC76_EE4BFB950A6B_.wvu.Rows" localSheetId="0" hidden="1">LTBPDF!#REF!,LTBPDF!#REF!</definedName>
    <definedName name="Z_170F82DA_CDB2_41A6_BC76_EE4BFB950A6B_.wvu.Rows" localSheetId="1" hidden="1">LTCHF!#REF!,LTCHF!#REF!,LTCHF!#REF!</definedName>
    <definedName name="Z_170F82DA_CDB2_41A6_BC76_EE4BFB950A6B_.wvu.Rows" localSheetId="2" hidden="1">LTCRF!#REF!,LTCRF!#REF!,LTCRF!#REF!</definedName>
    <definedName name="Z_170F82DA_CDB2_41A6_BC76_EE4BFB950A6B_.wvu.Rows" localSheetId="4" hidden="1">LTGLTF!#REF!</definedName>
    <definedName name="Z_170F82DA_CDB2_41A6_BC76_EE4BFB950A6B_.wvu.Rows" localSheetId="6" hidden="1">LTLDSTF!#REF!</definedName>
    <definedName name="Z_170F82DA_CDB2_41A6_BC76_EE4BFB950A6B_.wvu.Rows" localSheetId="5" hidden="1">LTLQF!#REF!</definedName>
    <definedName name="Z_170F82DA_CDB2_41A6_BC76_EE4BFB950A6B_.wvu.Rows" localSheetId="7" hidden="1">LTMMF!#REF!</definedName>
    <definedName name="Z_170F82DA_CDB2_41A6_BC76_EE4BFB950A6B_.wvu.Rows" localSheetId="9" hidden="1">LTRICBF!#REF!</definedName>
    <definedName name="Z_170F82DA_CDB2_41A6_BC76_EE4BFB950A6B_.wvu.Rows" localSheetId="10" hidden="1">LTSTBF!#REF!,LTSTBF!#REF!</definedName>
    <definedName name="Z_170F82DA_CDB2_41A6_BC76_EE4BFB950A6B_.wvu.Rows" localSheetId="11" hidden="1">LTTACBF!#REF!</definedName>
    <definedName name="Z_170F82DA_CDB2_41A6_BC76_EE4BFB950A6B_.wvu.Rows" localSheetId="12" hidden="1">LTUSTF!#REF!</definedName>
    <definedName name="Z_2D6981FB_1913_4D36_9E3A_F0D1C5FF11BF_.wvu.FilterData" localSheetId="3" hidden="1">LTFBF!#REF!</definedName>
    <definedName name="Z_2DAC9E77_416F_4586_91B4_4C02149D7DBD_.wvu.FilterData" localSheetId="6" hidden="1">LTLDSTF!#REF!</definedName>
    <definedName name="Z_4799D977_5BC9_43A8_B3B9_77474137D609_.wvu.FilterData" localSheetId="9" hidden="1">LTRICBF!#REF!</definedName>
    <definedName name="Z_4C0511EC_2123_47A5_A389_479803CD78C8_.wvu.FilterData" localSheetId="3" hidden="1">LTFBF!#REF!</definedName>
    <definedName name="Z_4C0511EC_2123_47A5_A389_479803CD78C8_.wvu.FilterData" localSheetId="10" hidden="1">LTSTBF!#REF!</definedName>
    <definedName name="Z_4C0511EC_2123_47A5_A389_479803CD78C8_.wvu.PrintArea" localSheetId="0" hidden="1">LTBPDF!#REF!</definedName>
    <definedName name="Z_4C0511EC_2123_47A5_A389_479803CD78C8_.wvu.PrintArea" localSheetId="1" hidden="1">LTCHF!#REF!</definedName>
    <definedName name="Z_4C0511EC_2123_47A5_A389_479803CD78C8_.wvu.PrintArea" localSheetId="2" hidden="1">LTCRF!#REF!</definedName>
    <definedName name="Z_4C0511EC_2123_47A5_A389_479803CD78C8_.wvu.PrintArea" localSheetId="3" hidden="1">LTFBF!#REF!</definedName>
    <definedName name="Z_4C0511EC_2123_47A5_A389_479803CD78C8_.wvu.PrintArea" localSheetId="4" hidden="1">LTGLTF!#REF!</definedName>
    <definedName name="Z_4C0511EC_2123_47A5_A389_479803CD78C8_.wvu.PrintArea" localSheetId="6" hidden="1">LTLDSTF!#REF!</definedName>
    <definedName name="Z_4C0511EC_2123_47A5_A389_479803CD78C8_.wvu.PrintArea" localSheetId="5" hidden="1">LTLQF!#REF!</definedName>
    <definedName name="Z_4C0511EC_2123_47A5_A389_479803CD78C8_.wvu.PrintArea" localSheetId="7" hidden="1">LTMMF!#REF!</definedName>
    <definedName name="Z_4C0511EC_2123_47A5_A389_479803CD78C8_.wvu.PrintArea" localSheetId="9" hidden="1">LTRICBF!#REF!</definedName>
    <definedName name="Z_4C0511EC_2123_47A5_A389_479803CD78C8_.wvu.PrintArea" localSheetId="10" hidden="1">LTSTBF!#REF!</definedName>
    <definedName name="Z_4C0511EC_2123_47A5_A389_479803CD78C8_.wvu.PrintArea" localSheetId="11" hidden="1">LTTACBF!#REF!</definedName>
    <definedName name="Z_4C0511EC_2123_47A5_A389_479803CD78C8_.wvu.PrintArea" localSheetId="12" hidden="1">LTUSTF!#REF!</definedName>
    <definedName name="Z_55C02844_DD9C_401F_8D01_25F9446E4BFB_.wvu.FilterData" localSheetId="3" hidden="1">LTFBF!#REF!</definedName>
    <definedName name="Z_6FAC3101_2789_4DBD_BCD1_55F99BE1D578_.wvu.FilterData" localSheetId="3" hidden="1">LTFBF!#REF!</definedName>
    <definedName name="Z_6FAC3101_2789_4DBD_BCD1_55F99BE1D578_.wvu.FilterData" localSheetId="10" hidden="1">LTSTBF!#REF!</definedName>
    <definedName name="Z_6FAC3101_2789_4DBD_BCD1_55F99BE1D578_.wvu.PrintArea" localSheetId="4" hidden="1">LTGLTF!#REF!</definedName>
    <definedName name="Z_781BA8A7_DD14_49FF_B12E_7083BC457BDA_.wvu.FilterData" localSheetId="3" hidden="1">LTFBF!#REF!</definedName>
    <definedName name="Z_81C2BCBB_B4F2_43C7_9023_7D9D9D4E6E9F_.wvu.Cols" localSheetId="0" hidden="1">LTBPDF!#REF!</definedName>
    <definedName name="Z_81C2BCBB_B4F2_43C7_9023_7D9D9D4E6E9F_.wvu.Cols" localSheetId="1" hidden="1">LTCHF!#REF!</definedName>
    <definedName name="Z_81C2BCBB_B4F2_43C7_9023_7D9D9D4E6E9F_.wvu.Cols" localSheetId="2" hidden="1">LTCRF!#REF!</definedName>
    <definedName name="Z_81C2BCBB_B4F2_43C7_9023_7D9D9D4E6E9F_.wvu.Cols" localSheetId="3" hidden="1">LTFBF!#REF!</definedName>
    <definedName name="Z_81C2BCBB_B4F2_43C7_9023_7D9D9D4E6E9F_.wvu.Cols" localSheetId="4" hidden="1">LTGLTF!#REF!</definedName>
    <definedName name="Z_81C2BCBB_B4F2_43C7_9023_7D9D9D4E6E9F_.wvu.Cols" localSheetId="6" hidden="1">LTLDSTF!#REF!</definedName>
    <definedName name="Z_81C2BCBB_B4F2_43C7_9023_7D9D9D4E6E9F_.wvu.Cols" localSheetId="5" hidden="1">LTLQF!#REF!</definedName>
    <definedName name="Z_81C2BCBB_B4F2_43C7_9023_7D9D9D4E6E9F_.wvu.Cols" localSheetId="7" hidden="1">LTMMF!#REF!</definedName>
    <definedName name="Z_81C2BCBB_B4F2_43C7_9023_7D9D9D4E6E9F_.wvu.Cols" localSheetId="9" hidden="1">LTRICBF!#REF!</definedName>
    <definedName name="Z_81C2BCBB_B4F2_43C7_9023_7D9D9D4E6E9F_.wvu.Cols" localSheetId="10" hidden="1">LTSTBF!#REF!</definedName>
    <definedName name="Z_81C2BCBB_B4F2_43C7_9023_7D9D9D4E6E9F_.wvu.Cols" localSheetId="11" hidden="1">LTTACBF!#REF!</definedName>
    <definedName name="Z_81C2BCBB_B4F2_43C7_9023_7D9D9D4E6E9F_.wvu.Cols" localSheetId="12" hidden="1">LTUSTF!#REF!</definedName>
    <definedName name="Z_81C2BCBB_B4F2_43C7_9023_7D9D9D4E6E9F_.wvu.FilterData" localSheetId="2" hidden="1">LTCRF!#REF!</definedName>
    <definedName name="Z_81C2BCBB_B4F2_43C7_9023_7D9D9D4E6E9F_.wvu.FilterData" localSheetId="3" hidden="1">LTFBF!#REF!</definedName>
    <definedName name="Z_81C2BCBB_B4F2_43C7_9023_7D9D9D4E6E9F_.wvu.FilterData" localSheetId="6" hidden="1">LTLDSTF!#REF!</definedName>
    <definedName name="Z_81C2BCBB_B4F2_43C7_9023_7D9D9D4E6E9F_.wvu.FilterData" localSheetId="9" hidden="1">LTRICBF!#REF!</definedName>
    <definedName name="Z_81C2BCBB_B4F2_43C7_9023_7D9D9D4E6E9F_.wvu.FilterData" localSheetId="10" hidden="1">LTSTBF!#REF!</definedName>
    <definedName name="Z_81C2BCBB_B4F2_43C7_9023_7D9D9D4E6E9F_.wvu.PrintArea" localSheetId="0" hidden="1">LTBPDF!#REF!</definedName>
    <definedName name="Z_81C2BCBB_B4F2_43C7_9023_7D9D9D4E6E9F_.wvu.PrintArea" localSheetId="1" hidden="1">LTCHF!#REF!</definedName>
    <definedName name="Z_81C2BCBB_B4F2_43C7_9023_7D9D9D4E6E9F_.wvu.PrintArea" localSheetId="2" hidden="1">LTCRF!#REF!</definedName>
    <definedName name="Z_81C2BCBB_B4F2_43C7_9023_7D9D9D4E6E9F_.wvu.PrintArea" localSheetId="3" hidden="1">LTFBF!#REF!</definedName>
    <definedName name="Z_81C2BCBB_B4F2_43C7_9023_7D9D9D4E6E9F_.wvu.PrintArea" localSheetId="4" hidden="1">LTGLTF!#REF!</definedName>
    <definedName name="Z_81C2BCBB_B4F2_43C7_9023_7D9D9D4E6E9F_.wvu.PrintArea" localSheetId="6" hidden="1">LTLDSTF!#REF!</definedName>
    <definedName name="Z_81C2BCBB_B4F2_43C7_9023_7D9D9D4E6E9F_.wvu.PrintArea" localSheetId="5" hidden="1">LTLQF!#REF!</definedName>
    <definedName name="Z_81C2BCBB_B4F2_43C7_9023_7D9D9D4E6E9F_.wvu.PrintArea" localSheetId="7" hidden="1">LTMMF!#REF!</definedName>
    <definedName name="Z_81C2BCBB_B4F2_43C7_9023_7D9D9D4E6E9F_.wvu.PrintArea" localSheetId="9" hidden="1">LTRICBF!#REF!</definedName>
    <definedName name="Z_81C2BCBB_B4F2_43C7_9023_7D9D9D4E6E9F_.wvu.PrintArea" localSheetId="10" hidden="1">LTSTBF!#REF!</definedName>
    <definedName name="Z_81C2BCBB_B4F2_43C7_9023_7D9D9D4E6E9F_.wvu.PrintArea" localSheetId="11" hidden="1">LTTACBF!#REF!</definedName>
    <definedName name="Z_81C2BCBB_B4F2_43C7_9023_7D9D9D4E6E9F_.wvu.PrintArea" localSheetId="12" hidden="1">LTUSTF!#REF!</definedName>
    <definedName name="Z_81C2BCBB_B4F2_43C7_9023_7D9D9D4E6E9F_.wvu.Rows" localSheetId="0" hidden="1">LTBPDF!#REF!,LTBPDF!#REF!,LTBPDF!#REF!</definedName>
    <definedName name="Z_81C2BCBB_B4F2_43C7_9023_7D9D9D4E6E9F_.wvu.Rows" localSheetId="1" hidden="1">LTCHF!#REF!,LTCHF!#REF!,LTCHF!#REF!,LTCHF!#REF!</definedName>
    <definedName name="Z_81C2BCBB_B4F2_43C7_9023_7D9D9D4E6E9F_.wvu.Rows" localSheetId="2" hidden="1">LTCRF!#REF!,LTCRF!#REF!,LTCRF!#REF!,LTCRF!#REF!</definedName>
    <definedName name="Z_81C2BCBB_B4F2_43C7_9023_7D9D9D4E6E9F_.wvu.Rows" localSheetId="3" hidden="1">LTFBF!#REF!</definedName>
    <definedName name="Z_81C2BCBB_B4F2_43C7_9023_7D9D9D4E6E9F_.wvu.Rows" localSheetId="4" hidden="1">LTGLTF!#REF!,LTGLTF!#REF!</definedName>
    <definedName name="Z_81C2BCBB_B4F2_43C7_9023_7D9D9D4E6E9F_.wvu.Rows" localSheetId="6" hidden="1">LTLDSTF!#REF!,LTLDSTF!#REF!</definedName>
    <definedName name="Z_81C2BCBB_B4F2_43C7_9023_7D9D9D4E6E9F_.wvu.Rows" localSheetId="5" hidden="1">LTLQF!#REF!,LTLQF!#REF!</definedName>
    <definedName name="Z_81C2BCBB_B4F2_43C7_9023_7D9D9D4E6E9F_.wvu.Rows" localSheetId="7" hidden="1">LTMMF!#REF!,LTMMF!#REF!</definedName>
    <definedName name="Z_81C2BCBB_B4F2_43C7_9023_7D9D9D4E6E9F_.wvu.Rows" localSheetId="9" hidden="1">LTRICBF!#REF!,LTRICBF!#REF!</definedName>
    <definedName name="Z_81C2BCBB_B4F2_43C7_9023_7D9D9D4E6E9F_.wvu.Rows" localSheetId="10" hidden="1">LTSTBF!#REF!,LTSTBF!#REF!,LTSTBF!#REF!</definedName>
    <definedName name="Z_81C2BCBB_B4F2_43C7_9023_7D9D9D4E6E9F_.wvu.Rows" localSheetId="11" hidden="1">LTTACBF!#REF!,LTTACBF!#REF!</definedName>
    <definedName name="Z_81C2BCBB_B4F2_43C7_9023_7D9D9D4E6E9F_.wvu.Rows" localSheetId="12" hidden="1">LTUSTF!#REF!,LTUSTF!#REF!</definedName>
    <definedName name="Z_A3FCF685_D349_4ED7_8867_F6BA73243D72_.wvu.FilterData" localSheetId="2" hidden="1">LTCRF!#REF!</definedName>
    <definedName name="Z_A3FCF685_D349_4ED7_8867_F6BA73243D72_.wvu.FilterData" localSheetId="3" hidden="1">LTFBF!#REF!</definedName>
    <definedName name="Z_A3FCF685_D349_4ED7_8867_F6BA73243D72_.wvu.FilterData" localSheetId="6" hidden="1">LTLDSTF!#REF!</definedName>
    <definedName name="Z_A3FCF685_D349_4ED7_8867_F6BA73243D72_.wvu.FilterData" localSheetId="9" hidden="1">LTRICBF!#REF!</definedName>
    <definedName name="Z_A3FCF685_D349_4ED7_8867_F6BA73243D72_.wvu.FilterData" localSheetId="10" hidden="1">LTSTBF!#REF!</definedName>
    <definedName name="Z_C41361CB_77F4_47F4_AC7D_9218B450045A_.wvu.FilterData" localSheetId="2" hidden="1">LTCRF!#REF!</definedName>
    <definedName name="Z_D2B293BE_2F65_422E_8A0B_9CD8295C9ADF_.wvu.FilterData" localSheetId="3" hidden="1">LTFBF!#REF!</definedName>
    <definedName name="Z_D757C2E5_5907_49B3_B8CD_E1F5C9A3D9BF_.wvu.FilterData" localSheetId="6" hidden="1">LTLDSTF!#REF!</definedName>
    <definedName name="Z_E2F527C1_3EFA_4810_912A_1D466B9EB317_.wvu.Cols" localSheetId="0" hidden="1">LTBPDF!#REF!</definedName>
    <definedName name="Z_E2F527C1_3EFA_4810_912A_1D466B9EB317_.wvu.Cols" localSheetId="1" hidden="1">LTCHF!#REF!</definedName>
    <definedName name="Z_E2F527C1_3EFA_4810_912A_1D466B9EB317_.wvu.Cols" localSheetId="2" hidden="1">LTCRF!#REF!</definedName>
    <definedName name="Z_E2F527C1_3EFA_4810_912A_1D466B9EB317_.wvu.Cols" localSheetId="3" hidden="1">LTFBF!#REF!</definedName>
    <definedName name="Z_E2F527C1_3EFA_4810_912A_1D466B9EB317_.wvu.Cols" localSheetId="4" hidden="1">LTGLTF!#REF!</definedName>
    <definedName name="Z_E2F527C1_3EFA_4810_912A_1D466B9EB317_.wvu.Cols" localSheetId="6" hidden="1">LTLDSTF!#REF!</definedName>
    <definedName name="Z_E2F527C1_3EFA_4810_912A_1D466B9EB317_.wvu.Cols" localSheetId="5" hidden="1">LTLQF!#REF!</definedName>
    <definedName name="Z_E2F527C1_3EFA_4810_912A_1D466B9EB317_.wvu.Cols" localSheetId="7" hidden="1">LTMMF!#REF!</definedName>
    <definedName name="Z_E2F527C1_3EFA_4810_912A_1D466B9EB317_.wvu.Cols" localSheetId="9" hidden="1">LTRICBF!#REF!</definedName>
    <definedName name="Z_E2F527C1_3EFA_4810_912A_1D466B9EB317_.wvu.Cols" localSheetId="10" hidden="1">LTSTBF!#REF!</definedName>
    <definedName name="Z_E2F527C1_3EFA_4810_912A_1D466B9EB317_.wvu.Cols" localSheetId="11" hidden="1">LTTACBF!#REF!</definedName>
    <definedName name="Z_E2F527C1_3EFA_4810_912A_1D466B9EB317_.wvu.Cols" localSheetId="12" hidden="1">LTUSTF!#REF!</definedName>
    <definedName name="Z_E2F527C1_3EFA_4810_912A_1D466B9EB317_.wvu.FilterData" localSheetId="2" hidden="1">LTCRF!#REF!</definedName>
    <definedName name="Z_E2F527C1_3EFA_4810_912A_1D466B9EB317_.wvu.FilterData" localSheetId="3" hidden="1">LTFBF!#REF!</definedName>
    <definedName name="Z_E2F527C1_3EFA_4810_912A_1D466B9EB317_.wvu.FilterData" localSheetId="6" hidden="1">LTLDSTF!#REF!</definedName>
    <definedName name="Z_E2F527C1_3EFA_4810_912A_1D466B9EB317_.wvu.FilterData" localSheetId="9" hidden="1">LTRICBF!#REF!</definedName>
    <definedName name="Z_E2F527C1_3EFA_4810_912A_1D466B9EB317_.wvu.FilterData" localSheetId="10" hidden="1">LTSTBF!#REF!</definedName>
    <definedName name="Z_E2F527C1_3EFA_4810_912A_1D466B9EB317_.wvu.PrintArea" localSheetId="0" hidden="1">LTBPDF!#REF!</definedName>
    <definedName name="Z_E2F527C1_3EFA_4810_912A_1D466B9EB317_.wvu.PrintArea" localSheetId="1" hidden="1">LTCHF!#REF!</definedName>
    <definedName name="Z_E2F527C1_3EFA_4810_912A_1D466B9EB317_.wvu.PrintArea" localSheetId="2" hidden="1">LTCRF!#REF!</definedName>
    <definedName name="Z_E2F527C1_3EFA_4810_912A_1D466B9EB317_.wvu.PrintArea" localSheetId="3" hidden="1">LTFBF!#REF!</definedName>
    <definedName name="Z_E2F527C1_3EFA_4810_912A_1D466B9EB317_.wvu.PrintArea" localSheetId="4" hidden="1">LTGLTF!#REF!</definedName>
    <definedName name="Z_E2F527C1_3EFA_4810_912A_1D466B9EB317_.wvu.PrintArea" localSheetId="6" hidden="1">LTLDSTF!#REF!</definedName>
    <definedName name="Z_E2F527C1_3EFA_4810_912A_1D466B9EB317_.wvu.PrintArea" localSheetId="5" hidden="1">LTLQF!#REF!</definedName>
    <definedName name="Z_E2F527C1_3EFA_4810_912A_1D466B9EB317_.wvu.PrintArea" localSheetId="7" hidden="1">LTMMF!#REF!</definedName>
    <definedName name="Z_E2F527C1_3EFA_4810_912A_1D466B9EB317_.wvu.PrintArea" localSheetId="9" hidden="1">LTRICBF!#REF!</definedName>
    <definedName name="Z_E2F527C1_3EFA_4810_912A_1D466B9EB317_.wvu.PrintArea" localSheetId="10" hidden="1">LTSTBF!#REF!</definedName>
    <definedName name="Z_E2F527C1_3EFA_4810_912A_1D466B9EB317_.wvu.PrintArea" localSheetId="11" hidden="1">LTTACBF!#REF!</definedName>
    <definedName name="Z_E2F527C1_3EFA_4810_912A_1D466B9EB317_.wvu.PrintArea" localSheetId="12" hidden="1">LTUSTF!#REF!</definedName>
    <definedName name="Z_E2F527C1_3EFA_4810_912A_1D466B9EB317_.wvu.Rows" localSheetId="0" hidden="1">LTBPDF!#REF!,LTBPDF!#REF!</definedName>
    <definedName name="Z_E2F527C1_3EFA_4810_912A_1D466B9EB317_.wvu.Rows" localSheetId="1" hidden="1">LTCHF!#REF!,LTCHF!#REF!,LTCHF!#REF!</definedName>
    <definedName name="Z_E2F527C1_3EFA_4810_912A_1D466B9EB317_.wvu.Rows" localSheetId="2" hidden="1">LTCRF!#REF!,LTCRF!#REF!,LTCRF!#REF!</definedName>
    <definedName name="Z_E2F527C1_3EFA_4810_912A_1D466B9EB317_.wvu.Rows" localSheetId="4" hidden="1">LTGLTF!#REF!</definedName>
    <definedName name="Z_E2F527C1_3EFA_4810_912A_1D466B9EB317_.wvu.Rows" localSheetId="6" hidden="1">LTLDSTF!#REF!</definedName>
    <definedName name="Z_E2F527C1_3EFA_4810_912A_1D466B9EB317_.wvu.Rows" localSheetId="5" hidden="1">LTLQF!#REF!</definedName>
    <definedName name="Z_E2F527C1_3EFA_4810_912A_1D466B9EB317_.wvu.Rows" localSheetId="7" hidden="1">LTMMF!#REF!</definedName>
    <definedName name="Z_E2F527C1_3EFA_4810_912A_1D466B9EB317_.wvu.Rows" localSheetId="9" hidden="1">LTRICBF!#REF!</definedName>
    <definedName name="Z_E2F527C1_3EFA_4810_912A_1D466B9EB317_.wvu.Rows" localSheetId="10" hidden="1">LTSTBF!#REF!,LTSTBF!#REF!</definedName>
    <definedName name="Z_E2F527C1_3EFA_4810_912A_1D466B9EB317_.wvu.Rows" localSheetId="11" hidden="1">LTTACBF!#REF!</definedName>
    <definedName name="Z_E2F527C1_3EFA_4810_912A_1D466B9EB317_.wvu.Rows" localSheetId="12" hidden="1">LTUSTF!#REF!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8" l="1"/>
  <c r="F28" i="18"/>
  <c r="E28" i="18"/>
  <c r="F24" i="18"/>
  <c r="E24" i="18"/>
  <c r="F19" i="18"/>
  <c r="E19" i="18"/>
  <c r="E32" i="18" s="1"/>
  <c r="F27" i="17"/>
  <c r="E27" i="17"/>
  <c r="F23" i="17"/>
  <c r="E23" i="17"/>
  <c r="F19" i="17"/>
  <c r="E19" i="17"/>
  <c r="F12" i="17"/>
  <c r="E12" i="17"/>
  <c r="F29" i="16"/>
  <c r="E29" i="16"/>
  <c r="F25" i="16"/>
  <c r="E25" i="16"/>
  <c r="F19" i="16"/>
  <c r="E19" i="16"/>
  <c r="F16" i="16"/>
  <c r="F33" i="16" s="1"/>
  <c r="E16" i="16"/>
  <c r="E33" i="16" s="1"/>
  <c r="F27" i="15"/>
  <c r="F23" i="15"/>
  <c r="E23" i="15"/>
  <c r="F19" i="15"/>
  <c r="E19" i="15"/>
  <c r="F13" i="15"/>
  <c r="E13" i="15"/>
  <c r="E27" i="15" s="1"/>
  <c r="F43" i="13"/>
  <c r="E43" i="13"/>
  <c r="F39" i="13"/>
  <c r="E39" i="13"/>
  <c r="F32" i="13"/>
  <c r="F46" i="13" s="1"/>
  <c r="E32" i="13"/>
  <c r="E46" i="13" s="1"/>
  <c r="F19" i="13"/>
  <c r="E19" i="13"/>
  <c r="F15" i="13"/>
  <c r="E15" i="13"/>
  <c r="F81" i="12"/>
  <c r="E81" i="12"/>
  <c r="F74" i="12"/>
  <c r="F85" i="12" s="1"/>
  <c r="E74" i="12"/>
  <c r="E85" i="12" s="1"/>
  <c r="F67" i="11"/>
  <c r="E67" i="11"/>
  <c r="F63" i="11"/>
  <c r="F71" i="11" s="1"/>
  <c r="E63" i="11"/>
  <c r="E71" i="11" s="1"/>
  <c r="F45" i="11"/>
  <c r="E45" i="11"/>
  <c r="F35" i="11"/>
  <c r="E35" i="11"/>
  <c r="F29" i="11"/>
  <c r="E29" i="11"/>
  <c r="F66" i="10"/>
  <c r="E66" i="10"/>
  <c r="F57" i="10"/>
  <c r="E57" i="10"/>
  <c r="F51" i="10"/>
  <c r="E51" i="10"/>
  <c r="F47" i="10"/>
  <c r="F70" i="10" s="1"/>
  <c r="E47" i="10"/>
  <c r="E70" i="10" s="1"/>
  <c r="E13" i="9"/>
  <c r="E9" i="9"/>
  <c r="D9" i="9"/>
  <c r="D13" i="9" s="1"/>
  <c r="F54" i="8"/>
  <c r="E54" i="8"/>
  <c r="F46" i="8"/>
  <c r="E46" i="8"/>
  <c r="F33" i="8"/>
  <c r="E33" i="8"/>
  <c r="E58" i="8" s="1"/>
  <c r="F18" i="8"/>
  <c r="F58" i="8" s="1"/>
  <c r="E18" i="8"/>
  <c r="F14" i="8"/>
  <c r="E14" i="8"/>
  <c r="F11" i="8"/>
  <c r="E11" i="8"/>
  <c r="F51" i="7"/>
  <c r="E51" i="7"/>
  <c r="F46" i="7"/>
  <c r="E46" i="7"/>
  <c r="F40" i="7"/>
  <c r="E40" i="7"/>
  <c r="E55" i="7" s="1"/>
  <c r="F37" i="7"/>
  <c r="E37" i="7"/>
  <c r="F33" i="7"/>
  <c r="F55" i="7" s="1"/>
  <c r="E33" i="7"/>
  <c r="F62" i="6"/>
  <c r="E62" i="6"/>
  <c r="F59" i="6"/>
  <c r="E59" i="6"/>
  <c r="F52" i="6"/>
  <c r="E52" i="6"/>
  <c r="F30" i="6"/>
  <c r="E30" i="6"/>
  <c r="F20" i="6"/>
  <c r="E20" i="6"/>
  <c r="F15" i="6"/>
  <c r="E15" i="6"/>
  <c r="F22" i="5"/>
  <c r="E22" i="5"/>
  <c r="F18" i="5"/>
  <c r="E18" i="5"/>
  <c r="F14" i="5"/>
  <c r="E14" i="5"/>
  <c r="F21" i="4"/>
  <c r="E21" i="4"/>
  <c r="F17" i="4"/>
  <c r="E17" i="4"/>
  <c r="F13" i="4"/>
  <c r="E13" i="4"/>
  <c r="F39" i="3"/>
  <c r="E39" i="3"/>
  <c r="F35" i="3"/>
  <c r="E35" i="3"/>
  <c r="F30" i="3"/>
  <c r="E30" i="3"/>
  <c r="F62" i="2"/>
  <c r="E62" i="2"/>
  <c r="F58" i="2"/>
  <c r="E58" i="2"/>
  <c r="F52" i="2"/>
  <c r="E52" i="2"/>
  <c r="F46" i="2"/>
  <c r="E46" i="2"/>
  <c r="F92" i="1"/>
  <c r="E92" i="1"/>
  <c r="F85" i="1"/>
  <c r="E85" i="1"/>
  <c r="F81" i="1"/>
  <c r="E81" i="1"/>
  <c r="F71" i="1"/>
  <c r="E71" i="1"/>
  <c r="F66" i="1"/>
  <c r="E66" i="1"/>
  <c r="F63" i="1"/>
  <c r="F96" i="1" s="1"/>
  <c r="E63" i="1"/>
  <c r="E96" i="1" s="1"/>
  <c r="F56" i="1"/>
  <c r="E56" i="1"/>
  <c r="F51" i="1"/>
  <c r="E51" i="1"/>
  <c r="F48" i="1"/>
  <c r="E48" i="1"/>
</calcChain>
</file>

<file path=xl/sharedStrings.xml><?xml version="1.0" encoding="utf-8"?>
<sst xmlns="http://schemas.openxmlformats.org/spreadsheetml/2006/main" count="1889" uniqueCount="833">
  <si>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</si>
  <si>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</si>
  <si>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</si>
  <si>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: L&amp;T Banking and PSU Debt Fund (An open ended debt scheme predominantly investing in debt instruments of banks, public sector undertakings,
public financial institutions and municipal bonds)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</si>
  <si>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</si>
  <si>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</si>
  <si>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</si>
  <si>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</si>
  <si>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</si>
  <si>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</si>
  <si>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ISIN</t>
  </si>
  <si>
    <t>DEBT INSTRUMENTS</t>
  </si>
  <si>
    <t>Fixed Rates Bonds - Corporate</t>
  </si>
  <si>
    <t>Listed / Awaiting listing on Stock Exchanges</t>
  </si>
  <si>
    <t>6.50% Power Finance Corporation Limited 17-09-2025 **</t>
  </si>
  <si>
    <t>CRISIL AAA</t>
  </si>
  <si>
    <t>INE134E08LD7</t>
  </si>
  <si>
    <t>5.70% National Bank for Agriculture &amp; Rural Development 31-07-2025**</t>
  </si>
  <si>
    <t>INE261F08DK7</t>
  </si>
  <si>
    <t>5.81% Rec Limited 31-12-2025 **</t>
  </si>
  <si>
    <t>INE020B08DH2</t>
  </si>
  <si>
    <t>6.55% NTPC Limited 17-04-2023 **</t>
  </si>
  <si>
    <t>INE733E08148</t>
  </si>
  <si>
    <t>6.44% Indian Oil Corporation Limited 14-04-2023 **</t>
  </si>
  <si>
    <t>INE242A08445</t>
  </si>
  <si>
    <t>5.85% Rec Limited 20-12-2025 **</t>
  </si>
  <si>
    <t>INE020B08DF6</t>
  </si>
  <si>
    <t>7.49% Indian Railway Finance Corporation Limited 28-05-2027 **</t>
  </si>
  <si>
    <t>INE053F07AA7</t>
  </si>
  <si>
    <t>7.33% Indian Railway Finance Corporation Limited 27-08-2027 **</t>
  </si>
  <si>
    <t>CARE AAA</t>
  </si>
  <si>
    <t>INE053F07AC3</t>
  </si>
  <si>
    <t>7.65% Axis Bank Limited 30-01-2027 **</t>
  </si>
  <si>
    <t>INE238A08468</t>
  </si>
  <si>
    <t>7.95% HDFC Bank Limited 21-09-2026 **</t>
  </si>
  <si>
    <t>INE040A08369</t>
  </si>
  <si>
    <t>4.79% Hindustan Petroleum Corporation Limited 23-10-2023 **</t>
  </si>
  <si>
    <t>INE094A08085</t>
  </si>
  <si>
    <t>5.32% National Housing Bank 01-09-2023 **</t>
  </si>
  <si>
    <t>INE557F08FK3</t>
  </si>
  <si>
    <t>8.25% Indian Railway Finance Corporation Limited 28-02-2024 **</t>
  </si>
  <si>
    <t>INE053F07BB3</t>
  </si>
  <si>
    <t>9.50% Export Import Bank of India 03-12-2023 **</t>
  </si>
  <si>
    <t>INE514E08DG0</t>
  </si>
  <si>
    <t>5.45% NTPC Limited 15-10-2025 **</t>
  </si>
  <si>
    <t>INE733E08163</t>
  </si>
  <si>
    <t>8.50% Export Import Bank of India 08-07-2023 **</t>
  </si>
  <si>
    <t>INE514E08CQ1</t>
  </si>
  <si>
    <t>8.40% Power Grid Corporation of India Limited 27-05-2024 **</t>
  </si>
  <si>
    <t>INE752E07MQ8</t>
  </si>
  <si>
    <t>5.23% National Bank for Agriculture &amp; Rural Development 31-01-2025 **</t>
  </si>
  <si>
    <t>INE261F08DI1</t>
  </si>
  <si>
    <t>10.70% Indian Railway Finance Corporation Limited 11-09-2023 **</t>
  </si>
  <si>
    <t>INE053F09FP0</t>
  </si>
  <si>
    <t>7.20% Power Grid Corporation of India Limited 09-08-2027 **</t>
  </si>
  <si>
    <t>INE752E07OG5</t>
  </si>
  <si>
    <t>9.05% Housing Development Finance Corporation Limited 20-11-2023 **</t>
  </si>
  <si>
    <t>INE001A07RJ2</t>
  </si>
  <si>
    <t>9.58% Export Import Bank of India 04-10-2023 **</t>
  </si>
  <si>
    <t>INE514E08CY5</t>
  </si>
  <si>
    <t>7.61% Housing and Urban Development Corporation Limited 22-06-2022 **</t>
  </si>
  <si>
    <t>INE031A08715</t>
  </si>
  <si>
    <t>8.50% Indian Railway Finance Corporation Limited 26-12-2023 **</t>
  </si>
  <si>
    <t>INE053F09FS4</t>
  </si>
  <si>
    <t>IND AAA</t>
  </si>
  <si>
    <t>8.56% Nuclear Power Corporation Of India Limited 15-03-2023 **</t>
  </si>
  <si>
    <t>INE206D08154</t>
  </si>
  <si>
    <t>8.50% National Bank for Agriculture &amp; Rural Development 31-01-2023 **</t>
  </si>
  <si>
    <t>INE261F08AT4</t>
  </si>
  <si>
    <t>8.80% Export Import Bank of India 15-03-2023 **</t>
  </si>
  <si>
    <t>INE514E08CI8</t>
  </si>
  <si>
    <t>9.30% Export Import Bank of India 11-05-2022 **</t>
  </si>
  <si>
    <t>INE514E08AX1</t>
  </si>
  <si>
    <t>8.73% NTPC Limited 07-03-2023 **</t>
  </si>
  <si>
    <t>INE733E07JC4</t>
  </si>
  <si>
    <t>9.15% Export Import Bank of India 05-09-2022 **</t>
  </si>
  <si>
    <t>INE514E08BK6</t>
  </si>
  <si>
    <t>Total</t>
  </si>
  <si>
    <t>Privately placed / Unlisted</t>
  </si>
  <si>
    <t>GOVERNMENT SECURITIES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</si>
  <si>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</si>
  <si>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</si>
  <si>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</si>
  <si>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</si>
  <si>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</si>
  <si>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</si>
  <si>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</si>
  <si>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05.63% GOI 12-04-2026</t>
  </si>
  <si>
    <t>SOVEREIGN</t>
  </si>
  <si>
    <t>IN0020210012</t>
  </si>
  <si>
    <t>IN0020210186</t>
  </si>
  <si>
    <t>06.18% GOI 04-11-2024</t>
  </si>
  <si>
    <t>IN0020190396</t>
  </si>
  <si>
    <t>06.79% GOI 15-05-2027</t>
  </si>
  <si>
    <t>IN0020170026</t>
  </si>
  <si>
    <t>07.35% GOI 22-06-2024</t>
  </si>
  <si>
    <t>IN0020090034</t>
  </si>
  <si>
    <t>Certificate of Deposit **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</si>
  <si>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</si>
  <si>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</si>
  <si>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</si>
  <si>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</si>
  <si>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</si>
  <si>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</si>
  <si>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(SO): "Structured Obligations", (CE): "Credit Enhancements"</t>
  </si>
  <si>
    <t>Market value includes accrued interest</t>
  </si>
  <si>
    <t>Name of the Scheme        : L&amp;T Conservative Hybrid Fund (An open ended hybrid scheme investing predominantly in debt instruments)(Formerly known as L&amp;T Monthly Income Plan)</t>
  </si>
  <si>
    <t>Industry / Rating</t>
  </si>
  <si>
    <t>EQUITY &amp; EQUITY RELATED INSTRUMENTS</t>
  </si>
  <si>
    <t>K.P.R. Mill Limited</t>
  </si>
  <si>
    <t>Textile Products</t>
  </si>
  <si>
    <t>INE930H01031</t>
  </si>
  <si>
    <t>Infosys Limited</t>
  </si>
  <si>
    <t>Software</t>
  </si>
  <si>
    <t>INE009A01021</t>
  </si>
  <si>
    <t>ICICI Bank Limited</t>
  </si>
  <si>
    <t>Banks</t>
  </si>
  <si>
    <t>INE090A01021</t>
  </si>
  <si>
    <t>Minda Industries Limited</t>
  </si>
  <si>
    <t>Auto Ancillaries</t>
  </si>
  <si>
    <t>INE405E01023</t>
  </si>
  <si>
    <t>Bajaj Finance Limited</t>
  </si>
  <si>
    <t>Finance</t>
  </si>
  <si>
    <t>INE296A01024</t>
  </si>
  <si>
    <t>State Bank of India</t>
  </si>
  <si>
    <t>INE062A01020</t>
  </si>
  <si>
    <t>Greenpanel Industries Limited</t>
  </si>
  <si>
    <t>Consumer Durables</t>
  </si>
  <si>
    <t>INE08ZM01014</t>
  </si>
  <si>
    <t>Sona BLW Precision Forgings Limited</t>
  </si>
  <si>
    <t>INE073K01018</t>
  </si>
  <si>
    <t>Brigade Enterprises Limited</t>
  </si>
  <si>
    <t>Construction</t>
  </si>
  <si>
    <t>INE791I01019</t>
  </si>
  <si>
    <t>HDFC Bank Limited</t>
  </si>
  <si>
    <t>INE040A01034</t>
  </si>
  <si>
    <t>Bajaj Finserv Limited</t>
  </si>
  <si>
    <t>Insurance</t>
  </si>
  <si>
    <t>INE918I01018</t>
  </si>
  <si>
    <t>Sobha Limited</t>
  </si>
  <si>
    <t>INE671H01015</t>
  </si>
  <si>
    <t>Clean Science and Technology Limited</t>
  </si>
  <si>
    <t>Chemicals</t>
  </si>
  <si>
    <t>INE227W01023</t>
  </si>
  <si>
    <t>UltraTech Cement Limited</t>
  </si>
  <si>
    <t>Cement &amp; Cement Products</t>
  </si>
  <si>
    <t>INE481G01011</t>
  </si>
  <si>
    <t>APL Apollo Tubes Limited</t>
  </si>
  <si>
    <t>Ferrous Metals</t>
  </si>
  <si>
    <t>INE702C01027</t>
  </si>
  <si>
    <t>Tata Consultancy Services Limited</t>
  </si>
  <si>
    <t>INE467B01029</t>
  </si>
  <si>
    <t>Titan Company Limited</t>
  </si>
  <si>
    <t>INE280A01028</t>
  </si>
  <si>
    <t>eClerx Services Limited</t>
  </si>
  <si>
    <t>INE738I01010</t>
  </si>
  <si>
    <t>Zee Entertainment Enterprises Limited</t>
  </si>
  <si>
    <t>Entertainment</t>
  </si>
  <si>
    <t>INE256A01028</t>
  </si>
  <si>
    <t>Reliance Industries Limited</t>
  </si>
  <si>
    <t>Petroleum Products</t>
  </si>
  <si>
    <t>INE002A01018</t>
  </si>
  <si>
    <t>Happiest Minds Technologies Limited</t>
  </si>
  <si>
    <t>INE419U01012</t>
  </si>
  <si>
    <t>Computer Age Management Services Limited</t>
  </si>
  <si>
    <t>Capital Markets</t>
  </si>
  <si>
    <t>INE596I01012</t>
  </si>
  <si>
    <t>Indian Hotels Company Limited</t>
  </si>
  <si>
    <t>Leisure Services</t>
  </si>
  <si>
    <t>INE053A01029</t>
  </si>
  <si>
    <t>Navin Fluorine International Limited</t>
  </si>
  <si>
    <t>INE048G01026</t>
  </si>
  <si>
    <t>Rolex Rings Limited</t>
  </si>
  <si>
    <t>INE645S01016</t>
  </si>
  <si>
    <t>Sun Pharmaceutical Industries Limited</t>
  </si>
  <si>
    <t>Pharmaceuticals</t>
  </si>
  <si>
    <t>INE044A01036</t>
  </si>
  <si>
    <t>Gland Pharma Limited</t>
  </si>
  <si>
    <t>INE068V01023</t>
  </si>
  <si>
    <t>VRL Logistics Limited</t>
  </si>
  <si>
    <t>Transportation</t>
  </si>
  <si>
    <t>INE366I01010</t>
  </si>
  <si>
    <t>Godrej Properties Limited</t>
  </si>
  <si>
    <t>INE484J01027</t>
  </si>
  <si>
    <t>UTI Asset Management Company Limited</t>
  </si>
  <si>
    <t>INE094J01016</t>
  </si>
  <si>
    <t>Cholamandalam Investment and Finance Company Limited</t>
  </si>
  <si>
    <t>INE121A01024</t>
  </si>
  <si>
    <t>MindTree Limited</t>
  </si>
  <si>
    <t>INE018I01017</t>
  </si>
  <si>
    <t>Coforge Limited</t>
  </si>
  <si>
    <t>INE591G01017</t>
  </si>
  <si>
    <t>Housing Development Finance Corporation Limited</t>
  </si>
  <si>
    <t>INE001A01036</t>
  </si>
  <si>
    <t>8.18% Power Finance Corporation Limited 19-03-2022 **</t>
  </si>
  <si>
    <t>INE134E08JW1</t>
  </si>
  <si>
    <t>07.59% GOI 11-01-2026</t>
  </si>
  <si>
    <t>IN0020150093</t>
  </si>
  <si>
    <t>07.37% GOI 16-04-2023</t>
  </si>
  <si>
    <t>IN0020180025</t>
  </si>
  <si>
    <t>05.22% GOI 15-06-2025</t>
  </si>
  <si>
    <t>IN0020200112</t>
  </si>
  <si>
    <t>(c) Net Receivables/(Payables)</t>
  </si>
  <si>
    <t>All corporate ratings are assigned by rating agencies like CRISIL; CARE; ICRA; IND,BWR.</t>
  </si>
  <si>
    <t>Name of the Scheme        : L&amp;T Credit Risk Fund (An open ended debt scheme predominantly investing in AA and below rated corporate bonds)(Formerly known as L&amp;T Income Opportunities Fund)</t>
  </si>
  <si>
    <t>8.93% IIFL Home Finance Limited 14-04-2023 **</t>
  </si>
  <si>
    <t>ICRA AA</t>
  </si>
  <si>
    <t>INE477L08097</t>
  </si>
  <si>
    <t>11.10% Hinduja Leyland Finance Limited 08-04-2022 **</t>
  </si>
  <si>
    <t>CARE AA-</t>
  </si>
  <si>
    <t>INE146O08092</t>
  </si>
  <si>
    <t>6.92% Godrej Industries Limited 14-05-2025 **</t>
  </si>
  <si>
    <t>CRISIL AA</t>
  </si>
  <si>
    <t>INE233A08048</t>
  </si>
  <si>
    <t>8.20% Aadhar Housing Finance Limited 01-09-2023 **</t>
  </si>
  <si>
    <t>CARE AA</t>
  </si>
  <si>
    <t>INE883F07199</t>
  </si>
  <si>
    <t>INE163N08156</t>
  </si>
  <si>
    <t>9.75% Manappuram Finance Limited 07-11-2022 **</t>
  </si>
  <si>
    <t>INE522D07BC0</t>
  </si>
  <si>
    <t>8.28% Oriental Nagpur Betul Highway Limited 30-09-2024 (Nhai Annuity Receivables) **</t>
  </si>
  <si>
    <t>INE105N07167</t>
  </si>
  <si>
    <t>9.90% Coastal Gujarat Power Limited 25-08-2028 (corporate guarantee of Tata Power Company Ltd) **</t>
  </si>
  <si>
    <t>CARE AA (CE)</t>
  </si>
  <si>
    <t>INE295J08022</t>
  </si>
  <si>
    <t>8.85% India Grid Trust 02-11-2022 **</t>
  </si>
  <si>
    <t>INE219X07066</t>
  </si>
  <si>
    <t>9.60% Tata Motors Limited 29-10-2022 **</t>
  </si>
  <si>
    <t>INE155A08233</t>
  </si>
  <si>
    <t>5.27% National Bank for Agriculture &amp; Rural Development 29-04-2024 **</t>
  </si>
  <si>
    <t>ICRA AAA</t>
  </si>
  <si>
    <t>INE261F08DD2</t>
  </si>
  <si>
    <t>6.49% Yarrow Infrastructure Pvt Limited 01-07-2024 (Vector green energy sponsored co-obligor structure) **</t>
  </si>
  <si>
    <t>INE001W07011</t>
  </si>
  <si>
    <t>6.49% Vector Green Prayagraj Solar Pvt Limited 01-07-2024 (Vector green energy sponsored co-obligor structure)**</t>
  </si>
  <si>
    <t>INE935V07012</t>
  </si>
  <si>
    <t>6.49% Malwa Solar Power Generation Pvt Limited 01-07-2024 (Vector green energy sponsored co-obligor structure) **</t>
  </si>
  <si>
    <t>INE999X07014</t>
  </si>
  <si>
    <t>6.49% Sepset Constructions Pvt Limited 01-07-2024 (Vector green energy sponsored co-obligor structure) **</t>
  </si>
  <si>
    <t>INE961M07017</t>
  </si>
  <si>
    <t>6.49% Citra Real Estate Limited 01-07-2024 (Vector green energy sponsored co-obligor structure) **</t>
  </si>
  <si>
    <t>INE969M07010</t>
  </si>
  <si>
    <t>6.49% Priapus Infrastructure Pvt Limited 01-07-2024 (Vector green energy sponsored co-obligor structure) **</t>
  </si>
  <si>
    <t>INE964M07011</t>
  </si>
  <si>
    <t xml:space="preserve">$ Security is below investment grade or default  </t>
  </si>
  <si>
    <t>In case of below securities, AMC has adopted a Fair valuation and have not  taken the prices provided by the valuation agencies. Details of instances are available at the below mentioned links:</t>
  </si>
  <si>
    <t>Name of the securities</t>
  </si>
  <si>
    <t>Link</t>
  </si>
  <si>
    <t>Reliance Broadcast Network Limited SR-B11.60% 8OCT19NCD</t>
  </si>
  <si>
    <t>https://www.ltfs.com/content/dam/lnt-financial-services/lnt-mutual-fund/downloads/valuation-policy/RBNL-Valuation-Disclosure-Note.pdf</t>
  </si>
  <si>
    <t>REL BRO NETWORK LTD -C 11.60% 08OCT20NCD</t>
  </si>
  <si>
    <t>10.25% Reliance Broadcast Network Limited 10OCT19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</si>
  <si>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</si>
  <si>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Name of Security $</t>
  </si>
  <si>
    <t>Value of Security Under Net Receivables</t>
  </si>
  <si>
    <t>Total Amount Due (Principal + Interest)  (Rs. in Lakhs)</t>
  </si>
  <si>
    <t>Amount (Rs. in Lakhs)</t>
  </si>
  <si>
    <t>% to NAV</t>
  </si>
  <si>
    <t>Dewan Housing Finance Corporation Limited 09.10% 16AUG19 NCD ~</t>
  </si>
  <si>
    <t>INE202B07HQ0</t>
  </si>
  <si>
    <t>Dewan Housing Finance Corporation Limited 09.05% 09SEP2019 NCD ~</t>
  </si>
  <si>
    <t>INE202B07IJ3</t>
  </si>
  <si>
    <t>9.10% Dewan Housing Finance Corporation Limited 09SEP2019 NCD ~</t>
  </si>
  <si>
    <t>INE202B07IK1</t>
  </si>
  <si>
    <t>INE445K07155</t>
  </si>
  <si>
    <t>INE445K07189</t>
  </si>
  <si>
    <t>INE445K07163</t>
  </si>
  <si>
    <t>~ Holdings were sold on 06th July, 2020</t>
  </si>
  <si>
    <t>Name of the Scheme        : L&amp;T Flexi Bond Fund (An open ended dynamic debt scheme investing across duration)</t>
  </si>
  <si>
    <t>8.44% HDFC Bank Limited 28-12-2028 **</t>
  </si>
  <si>
    <t>INE040A08393</t>
  </si>
  <si>
    <t>07.26% GOI 14-01-2029</t>
  </si>
  <si>
    <t>IN0020180454</t>
  </si>
  <si>
    <t>07.17% GOI 08-01-2028</t>
  </si>
  <si>
    <t>IN0020170174</t>
  </si>
  <si>
    <t>07.68% GOI 15-12-2023</t>
  </si>
  <si>
    <t>IN0020150010</t>
  </si>
  <si>
    <t>Name of the Scheme        : L&amp;T Gilt Fund (An open-ended debt scheme investing in government securities across maturity)</t>
  </si>
  <si>
    <t>07.16% GOI 20-05-2023</t>
  </si>
  <si>
    <t>IN0020130012</t>
  </si>
  <si>
    <t>06.19% GOI 16-09-2034</t>
  </si>
  <si>
    <t>IN0020200096</t>
  </si>
  <si>
    <t>Name of the Scheme        : L&amp;T Liquid Fund (An Open-ended liquid scheme)</t>
  </si>
  <si>
    <t>7.90% National Bank for Agriculture &amp; Rural Development 18-04-2022 **</t>
  </si>
  <si>
    <t>INE261F08BI5</t>
  </si>
  <si>
    <t>8.23% Housing and Urban Development Corporation Limited 15-04-2022 **</t>
  </si>
  <si>
    <t>INE031A08657</t>
  </si>
  <si>
    <t>Small Industries Development Bank of India 25-03-2022</t>
  </si>
  <si>
    <t>CARE A1+</t>
  </si>
  <si>
    <t>INE556F16861</t>
  </si>
  <si>
    <t>Bank of Baroda 18-04-2022</t>
  </si>
  <si>
    <t>IND A1+</t>
  </si>
  <si>
    <t>INE028A16CK6</t>
  </si>
  <si>
    <t>CRISIL A1+</t>
  </si>
  <si>
    <t>Commercial Paper</t>
  </si>
  <si>
    <t>ICRA A1+</t>
  </si>
  <si>
    <t>Export Import Bank of India 23-03-2022 **</t>
  </si>
  <si>
    <t>INE514E14QB1</t>
  </si>
  <si>
    <t>National Bank for Agriculture &amp; Rural Development 20-04-2022 **</t>
  </si>
  <si>
    <t>INE261F14IN8</t>
  </si>
  <si>
    <t>Bharat Oman Refineries Limited 23-03-2022 **</t>
  </si>
  <si>
    <t>INE322J14360</t>
  </si>
  <si>
    <t>NTPC Limited 30-03-2022 **</t>
  </si>
  <si>
    <t>INE733E14AP1</t>
  </si>
  <si>
    <t>Bharti Airtel Limited 29-04-2022 **</t>
  </si>
  <si>
    <t>INE397D14373</t>
  </si>
  <si>
    <t>Housing Development Finance Corporation Limited 25-04-2022 **</t>
  </si>
  <si>
    <t>INE001A14YE5</t>
  </si>
  <si>
    <t>Reliance Jio Infocomm Limited 18-04-2022 **</t>
  </si>
  <si>
    <t>INE110L14QN8</t>
  </si>
  <si>
    <t>SBICAP Securities Limited 28-04-2022 **</t>
  </si>
  <si>
    <t>INE212K14015</t>
  </si>
  <si>
    <t>ICICI Securities Limited 16-03-2022 **</t>
  </si>
  <si>
    <t>INE763G14KO5</t>
  </si>
  <si>
    <t>91 DAY T-BILL 24-03-2022</t>
  </si>
  <si>
    <t>IN002021X413</t>
  </si>
  <si>
    <t>364 DAY T-BILL 21-04-2022</t>
  </si>
  <si>
    <t>IN002021Z038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</si>
  <si>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</si>
  <si>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7% Housing Development Finance Corporation Limited 19-05-2022 **</t>
  </si>
  <si>
    <t>INE001A07SM4</t>
  </si>
  <si>
    <t>2% Tata Steel Limited 23-04-2022 **</t>
  </si>
  <si>
    <t>BWR AA+</t>
  </si>
  <si>
    <t>INE081A08181</t>
  </si>
  <si>
    <t>ICRA AAA (CE)</t>
  </si>
  <si>
    <t>INE163N08073</t>
  </si>
  <si>
    <t>INE445L08383</t>
  </si>
  <si>
    <t>7.20% Cholamandalam Investment and Finance Company Limited 17-06-2022 **</t>
  </si>
  <si>
    <t>ICRA AA+</t>
  </si>
  <si>
    <t>INE121A07PK0</t>
  </si>
  <si>
    <t>7.42% LIC Housing Finance Limited 15-07-2022 **</t>
  </si>
  <si>
    <t>INE115A07MG7</t>
  </si>
  <si>
    <t>7.10% Power Finance Corporation Limited 08-08-2022 **</t>
  </si>
  <si>
    <t>INE134E08JD1</t>
  </si>
  <si>
    <t>6.98% National Bank for Agriculture &amp; Rural Development 19-09-2022 **</t>
  </si>
  <si>
    <t>INE261F08BO3</t>
  </si>
  <si>
    <t>5.05% Indian Oil Corporation Limited 25-11-2022 **</t>
  </si>
  <si>
    <t>INE242A08460</t>
  </si>
  <si>
    <t>7.17% Reliance Industries Limited 08-11-2022 **</t>
  </si>
  <si>
    <t>INE002A08500</t>
  </si>
  <si>
    <t>4.50% Housing Development Finance Corporation Limited 14-12-2022 **</t>
  </si>
  <si>
    <t>INE001A07SU7</t>
  </si>
  <si>
    <t>INE163N08123</t>
  </si>
  <si>
    <t>8.45% Power Finance Corporation Limited 11-08-2022 **</t>
  </si>
  <si>
    <t>INE134E08JU5</t>
  </si>
  <si>
    <t>4.60% National Bank for Agriculture &amp; Rural Development 29-07-2024 **</t>
  </si>
  <si>
    <t>INE261F08CS2</t>
  </si>
  <si>
    <t>7.9350% NIIF Infrastructure Finance Limited 11-08-2022 **</t>
  </si>
  <si>
    <t>INE246R07202</t>
  </si>
  <si>
    <t>INE163N08107</t>
  </si>
  <si>
    <t>8.08% NIIF Infrastructure Finance Limited 14-02-2023 **</t>
  </si>
  <si>
    <t>INE246R07244</t>
  </si>
  <si>
    <t>Zero Coupon Bonds - Corporate</t>
  </si>
  <si>
    <t>Aditya Birla Fashion and Retail Limited 11-11-2022 **</t>
  </si>
  <si>
    <t>INE647O08081</t>
  </si>
  <si>
    <t>SECURITISED DEBT</t>
  </si>
  <si>
    <t>CRISIL AAA(SO)</t>
  </si>
  <si>
    <t>INE0BTV15105</t>
  </si>
  <si>
    <t>08.35% GOI 14-05-2022</t>
  </si>
  <si>
    <t>IN0020020072</t>
  </si>
  <si>
    <t>06.84% GOI 19-12-2022</t>
  </si>
  <si>
    <t>IN0020160050</t>
  </si>
  <si>
    <t>Axis Bank Limited 20-09-2022</t>
  </si>
  <si>
    <t>INE238A161X8</t>
  </si>
  <si>
    <t>Axis Bank Limited 11-11-2022</t>
  </si>
  <si>
    <t>INE238A164Y0</t>
  </si>
  <si>
    <t>Name of the Scheme        : L&amp;T Money Market Fund (An open ended debt scheme investing in money market instruments)(Formerly known as L&amp;T Floating Rate Fund)</t>
  </si>
  <si>
    <t>HDFC Bank Limited 13-12-2022</t>
  </si>
  <si>
    <t>INE040A16CO3</t>
  </si>
  <si>
    <t>Reliance Industries Limited 27-06-2022 **</t>
  </si>
  <si>
    <t>INE002A14IN7</t>
  </si>
  <si>
    <t>UltraTech Cement Limited 16-03-2022 **</t>
  </si>
  <si>
    <t>INE481G14CW4</t>
  </si>
  <si>
    <t>Godrej Agrovet Limited 16-03-2022 **</t>
  </si>
  <si>
    <t>INE850D14KH1</t>
  </si>
  <si>
    <t>Godrej Housing Finance Limited 25-03-2022 **</t>
  </si>
  <si>
    <t>INE02JD14021</t>
  </si>
  <si>
    <t>Kotak Mahindra Investment Limited 17-05-2022 **</t>
  </si>
  <si>
    <t>INE975F14VK2</t>
  </si>
  <si>
    <t>Bajaj Financial Securities Limited 20-06-2022 **</t>
  </si>
  <si>
    <t>INE01C314106</t>
  </si>
  <si>
    <t>Network18 Media &amp; Investments Limited 24-06-2022 **</t>
  </si>
  <si>
    <t>INE870H14MT1</t>
  </si>
  <si>
    <t>364 DAYS T-BILL 24-03-2022</t>
  </si>
  <si>
    <t>IN002020Z519</t>
  </si>
  <si>
    <t>91 DAY T-BILL 31-03-2022</t>
  </si>
  <si>
    <t>IN002021X421</t>
  </si>
  <si>
    <t>Name of the Scheme        : L&amp;T Overnight Fund (An open ended overnight fund) ( Formerly knows as L&amp;T Cash Fund)</t>
  </si>
  <si>
    <t>Name of Instrument / Issuer</t>
  </si>
  <si>
    <t>Market value (Rs. In lakhs)</t>
  </si>
  <si>
    <t>Others</t>
  </si>
  <si>
    <t>Tri Party Repo Dealing System (TREPS)/Reverse Repo</t>
  </si>
  <si>
    <t>Net Receivable/Payable</t>
  </si>
  <si>
    <t>Grand Total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</si>
  <si>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</si>
  <si>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6.40% Embassy Office Parks REIT 15-02-2024 **</t>
  </si>
  <si>
    <t>INE041007050</t>
  </si>
  <si>
    <t>8% ONGC Petro Additions Limited 11-04-2025 ** (Letter of comfort from Oil &amp; Natural Gas Corporation Limited)</t>
  </si>
  <si>
    <t>INE163N08131</t>
  </si>
  <si>
    <t>8.25% NIIF Infrastructure Finance Limited 21-05-2025 **</t>
  </si>
  <si>
    <t>INE246R07426</t>
  </si>
  <si>
    <t>8.45% Sikka Ports &amp; Terminals Limited 12-06-2023 (erstwhile Reliance Ports &amp; Terminals Ltd) **</t>
  </si>
  <si>
    <t>INE941D07133</t>
  </si>
  <si>
    <t>8.83% ONGC Petro Additions Limited 10-03-2025 ** (Letter of comfort from Oil &amp; Natural Gas Corporation Limited)</t>
  </si>
  <si>
    <t>INE163N08115</t>
  </si>
  <si>
    <t>8.28% Oriental Nagpur Betul Highway Limited 30-03-2025 (Nhai Annuity Receivables) **</t>
  </si>
  <si>
    <t>INE105N07175</t>
  </si>
  <si>
    <t>9.81% L&amp;T Metro Rail (Hyderabad) Limited 18-06-2025 (Put Option On L&amp;T Limited ) **</t>
  </si>
  <si>
    <t>IND AAA (CE)</t>
  </si>
  <si>
    <t>INE128M08011</t>
  </si>
  <si>
    <t>7.95% Sikka Ports &amp; Terminals Limited 28-10-2026 (erstwhile Reliance Ports &amp; Terminals Ltd) **</t>
  </si>
  <si>
    <t>INE941D07158</t>
  </si>
  <si>
    <t>10.63% IOT Utkal Energy Services Limited 20-06-2028 (Long term take or pay agreement with IOCL) **</t>
  </si>
  <si>
    <t>INE310L07AA9</t>
  </si>
  <si>
    <t>10.65% Patel Knr Heavy Infrastructures Limited 30-09-2023 (Nhai Annuity Receivables) **</t>
  </si>
  <si>
    <t>CARE AA+</t>
  </si>
  <si>
    <t>INE555J07211</t>
  </si>
  <si>
    <t>7.90% Sikka Ports &amp; Terminals Limited 18-11-2026 (erstwhile Reliance Ports &amp; Terminals Ltd) **</t>
  </si>
  <si>
    <t>INE941D07166</t>
  </si>
  <si>
    <t>8.28% Oriental Nagpur Betul Highway Limited 30-03-2024 (Nhai Annuity Receivables) **</t>
  </si>
  <si>
    <t>INE105N07159</t>
  </si>
  <si>
    <t>8.60% NIIF Infrastructure Finance Limited 07-11-2024 **</t>
  </si>
  <si>
    <t>INE246R07384</t>
  </si>
  <si>
    <t>10.65% Patel Knr Heavy Infrastructures Limited 31-03-2026 (Nhai Annuity Receivables) **</t>
  </si>
  <si>
    <t>INE555J07252</t>
  </si>
  <si>
    <t>10.65% Patel Knr Heavy Infrastructures Limited 30-09-2026 (Nhai Annuity Receivables) **</t>
  </si>
  <si>
    <t>INE555J07260</t>
  </si>
  <si>
    <t>8.35% Indian Railway Finance Corporation Limited 13-03-2029 **</t>
  </si>
  <si>
    <t>INE053F07BC1</t>
  </si>
  <si>
    <t>9.25% Power Finance Corporation Limited 25-09-2024 **</t>
  </si>
  <si>
    <t>INE134E08JY7</t>
  </si>
  <si>
    <t>10.65% Patel Knr Heavy Infrastructures Limited 31-03-2024 (Nhai Annuity Receivables) **</t>
  </si>
  <si>
    <t>INE555J07229</t>
  </si>
  <si>
    <t>10.65% Patel Knr Heavy Infrastructures Limited 31-03-2025 (Nhai Annuity Receivables) **</t>
  </si>
  <si>
    <t>INE555J07245</t>
  </si>
  <si>
    <t>9.85% L&amp;T Metro Rail (Hyderabad) Limited 28-01-2026 (Put Option On L&amp;T Limited ) **</t>
  </si>
  <si>
    <t>INE128M08037</t>
  </si>
  <si>
    <t>10.65% Patel Knr Heavy Infrastructures Limited 30-09-2024 (Nhai Annuity Receivables) **</t>
  </si>
  <si>
    <t>INE555J07237</t>
  </si>
  <si>
    <t>Andhra Pradesh Expressway Limited 15-10-2022** (Nhai Annuity Receivables)</t>
  </si>
  <si>
    <t>INE400K07051</t>
  </si>
  <si>
    <t>INE0BTV15170</t>
  </si>
  <si>
    <t>INE0BTV15188</t>
  </si>
  <si>
    <t>INE0BTV15196</t>
  </si>
  <si>
    <t>INE0BTV15204</t>
  </si>
  <si>
    <t>8.08% MAHARASHTRA SDL 26-12-2028</t>
  </si>
  <si>
    <t>IN2220180052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</si>
  <si>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</si>
  <si>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5.27% National Bank for Agriculture &amp; Rural Development 23-07-2024 **</t>
  </si>
  <si>
    <t>INE261F08DF7</t>
  </si>
  <si>
    <t>5.04% Indian Railway Finance Corporation Limited 05-05-2023 **</t>
  </si>
  <si>
    <t>INE053F07CU1</t>
  </si>
  <si>
    <t>4.71% Housing Development Finance Corporation Limited 07-09-2023 **</t>
  </si>
  <si>
    <t>INE001A07TA7</t>
  </si>
  <si>
    <t>6.40% Jamnagar Utilities and Power Pvt Limited 29-09-2026 **</t>
  </si>
  <si>
    <t>INE936D07174</t>
  </si>
  <si>
    <t>6.59% Indian Railway Finance Corporation Limited 14-04-2023 **</t>
  </si>
  <si>
    <t>INE053F07BZ2</t>
  </si>
  <si>
    <t>6.90% Rec Limited 30-06-2022 **</t>
  </si>
  <si>
    <t>INE020B08CE1</t>
  </si>
  <si>
    <t>6.80% Hindustan Petroleum Corporation Limited 15-12-2022 **</t>
  </si>
  <si>
    <t>INE094A08044</t>
  </si>
  <si>
    <t>6.55% National Housing Bank 17-04-2023 **</t>
  </si>
  <si>
    <t>INE557F08FI7</t>
  </si>
  <si>
    <t>INE906B07FG1</t>
  </si>
  <si>
    <t>Bajaj Finance Limited 05-04-2022 **</t>
  </si>
  <si>
    <t>INE296A07QQ5</t>
  </si>
  <si>
    <t>Sundaram Finance Limited 25-03-2022 **</t>
  </si>
  <si>
    <t>INE660A07PW2</t>
  </si>
  <si>
    <t>Bajaj Housing Finance Limited 05-04-2022 **</t>
  </si>
  <si>
    <t>INE377Y07052</t>
  </si>
  <si>
    <t>INE0BTV15139</t>
  </si>
  <si>
    <t>INE0BTV15147</t>
  </si>
  <si>
    <t>INE0BTV15154</t>
  </si>
  <si>
    <t>INE0BTV15162</t>
  </si>
  <si>
    <t>INE0BTV15097</t>
  </si>
  <si>
    <t>INE0BTV15113</t>
  </si>
  <si>
    <t>INE0BTV15121</t>
  </si>
  <si>
    <t>5.27% GUJARAT SDL 19-01-2024</t>
  </si>
  <si>
    <t>IN1520210163</t>
  </si>
  <si>
    <t>7.89% GUJARAT SDL 15-05-2025</t>
  </si>
  <si>
    <t>IN1520190043</t>
  </si>
  <si>
    <t>IN0020030014</t>
  </si>
  <si>
    <t>8.23% MAHARASHTRA SDL 09-09-2025</t>
  </si>
  <si>
    <t>IN2220150089</t>
  </si>
  <si>
    <t>04.26% GOI 17-05-2023</t>
  </si>
  <si>
    <t>IN0020210046</t>
  </si>
  <si>
    <t>8.15% MAHARSHTRA SDL 26-11-2025</t>
  </si>
  <si>
    <t>IN2220150139</t>
  </si>
  <si>
    <t>8.26% MAHARASHTRA SDL 12-08-2025</t>
  </si>
  <si>
    <t>IN2220150063</t>
  </si>
  <si>
    <t>7.96% GUJARAT SDL 14-10-2025</t>
  </si>
  <si>
    <t>IN1520150062</t>
  </si>
  <si>
    <t>8.14% KARNATAKA SDL 13-11-2025</t>
  </si>
  <si>
    <t>IN1920150035</t>
  </si>
  <si>
    <t>8.23% GUJARAT SDL 09-09-2025</t>
  </si>
  <si>
    <t>IN1520150047</t>
  </si>
  <si>
    <t>IN0020030055</t>
  </si>
  <si>
    <t>07.72% GOI 25-05-2025</t>
  </si>
  <si>
    <t>IN0020150036</t>
  </si>
  <si>
    <t>Axis Bank Limited 13-05-2022</t>
  </si>
  <si>
    <t>INE238A161W0</t>
  </si>
  <si>
    <t xml:space="preserve">Name of the Scheme        : L&amp;T Triple Ace Bond Fund (An open ended debt scheme predominantly investing in AA+ and above rated corporate bonds) </t>
  </si>
  <si>
    <t>7.41% Indian Oil Corporation Limited 22-10-2029 **</t>
  </si>
  <si>
    <t>INE242A08437</t>
  </si>
  <si>
    <t>7.32% NTPC Limited 17-07-2029 **</t>
  </si>
  <si>
    <t>INE733E07KL3</t>
  </si>
  <si>
    <t>8.24% Power Grid Corporation of India Limited 14-02-2029 **</t>
  </si>
  <si>
    <t>INE752E08551</t>
  </si>
  <si>
    <t>7.49% National Highways Authority of India 01-08-2029 **</t>
  </si>
  <si>
    <t>INE906B07HG7</t>
  </si>
  <si>
    <t>7.08% Indian Railway Finance Corporation Limited 28-02-2030 **</t>
  </si>
  <si>
    <t>INE053F07CA3</t>
  </si>
  <si>
    <t>7.43% National Bank for Agriculture &amp; Rural Development 31-01-2030 **</t>
  </si>
  <si>
    <t>INE261F08BX4</t>
  </si>
  <si>
    <t>6.67% ICICI Bank Limited 26-11-2028 **</t>
  </si>
  <si>
    <t>INE090A08UF5</t>
  </si>
  <si>
    <t>7.22% Export Import Bank of India 03-08-2027 **</t>
  </si>
  <si>
    <t>INE514E08FP6</t>
  </si>
  <si>
    <t>7.70% National Highways Authority of India 13-09-2029 **</t>
  </si>
  <si>
    <t>INE906B07HH5</t>
  </si>
  <si>
    <t>7.55% Indian Railway Finance Corporation Limited 06-11-2029 **</t>
  </si>
  <si>
    <t>INE053F07BX7</t>
  </si>
  <si>
    <t>8.41% Housing and Urban Development Corporation Limited 15-03-2029 **</t>
  </si>
  <si>
    <t>INE031A08699</t>
  </si>
  <si>
    <t>7.56% Export Import Bank of India 18-05-2027 **</t>
  </si>
  <si>
    <t>INE514E08FN1</t>
  </si>
  <si>
    <t>8.30% NTPC Limited 15-01-2029 **</t>
  </si>
  <si>
    <t>INE733E07KJ7</t>
  </si>
  <si>
    <t>8.55% Housing Development Finance Corporation Limited 27-03-2029 **</t>
  </si>
  <si>
    <t>INE001A07RT1</t>
  </si>
  <si>
    <t>8.27% National Highways Authority of India 28-03-2029 **</t>
  </si>
  <si>
    <t>INE906B07GP0</t>
  </si>
  <si>
    <t>7.10% National Bank for Agriculture &amp; Rural Development 08-02-2030 **</t>
  </si>
  <si>
    <t>INE261F08BY2</t>
  </si>
  <si>
    <t>8.30% Rec Limited 25-03-2029 **</t>
  </si>
  <si>
    <t>INE020B08BO2</t>
  </si>
  <si>
    <t>7.14% Rec Limited 02-03-2030 **</t>
  </si>
  <si>
    <t>INE020B08CO0</t>
  </si>
  <si>
    <t>8.37% Housing and Urban Development Corporation Limited 25-03-2029 **</t>
  </si>
  <si>
    <t>INE031A08707</t>
  </si>
  <si>
    <t>8.24% National Bank for Agriculture &amp; Rural Development 22-03-2029 **</t>
  </si>
  <si>
    <t>INE261F08BF1</t>
  </si>
  <si>
    <t>8.54% Rec Limited 15-11-2028 **</t>
  </si>
  <si>
    <t>INE020B08BE3</t>
  </si>
  <si>
    <t>7.35% National Highways Authority of India 26-04-2030 **</t>
  </si>
  <si>
    <t>INE906B07HP8</t>
  </si>
  <si>
    <t>6.87% National Bank for Agriculture &amp; Rural Development 08-03-2030 **</t>
  </si>
  <si>
    <t>INE261F08CB8</t>
  </si>
  <si>
    <t>8.05% Housing Development Finance Corporation Limited 22-10-2029 **</t>
  </si>
  <si>
    <t>INE001A07SB7</t>
  </si>
  <si>
    <t>8.45% Indian Railway Finance Corporation Limited 04-12-2028 **</t>
  </si>
  <si>
    <t>INE053F07AY7</t>
  </si>
  <si>
    <t>7.50% Indian Railway Finance Corporation Limited 09-09-2029 **</t>
  </si>
  <si>
    <t>INE053F07BW9</t>
  </si>
  <si>
    <t>8.15% National Bank for Agriculture &amp; Rural Development 28-03-2029 **</t>
  </si>
  <si>
    <t>INE261F08BH7</t>
  </si>
  <si>
    <t>8.12% NHPC Limited 22-03-2029 **</t>
  </si>
  <si>
    <t>INE848E08136</t>
  </si>
  <si>
    <t>7.80% National Highways Authority of India 26-06-2029 **</t>
  </si>
  <si>
    <t>INE906B07HF9</t>
  </si>
  <si>
    <t>8.95% Food Corporation of India Limited 01-03-2029 **</t>
  </si>
  <si>
    <t>CRISIL AAA (CE)</t>
  </si>
  <si>
    <t>INE861G08043</t>
  </si>
  <si>
    <t>7.34% Power Grid Corporation of India Limited 13-07-2029 **</t>
  </si>
  <si>
    <t>INE752E08577</t>
  </si>
  <si>
    <t>6.45% ICICI Bank Limited 15-06-2028 **</t>
  </si>
  <si>
    <t>INE090A08UE8</t>
  </si>
  <si>
    <t>6.44% National Bank for Agriculture &amp; Rural Development 04-12-2030 **</t>
  </si>
  <si>
    <t>INE261F08CP8</t>
  </si>
  <si>
    <t>7.30% Power Grid Corporation of India Limited 19-06-2027 **</t>
  </si>
  <si>
    <t>INE752E07OF7</t>
  </si>
  <si>
    <t>8.42% National Bank for Agriculture &amp; Rural Development 13-02-2029 **</t>
  </si>
  <si>
    <t>INE261F08BA2</t>
  </si>
  <si>
    <t>8.50% National Bank for Agriculture &amp; Rural Development 27-02-2029 **</t>
  </si>
  <si>
    <t>INE261F08BC8</t>
  </si>
  <si>
    <t>8.20% National Bank for Agriculture &amp; Rural Development 16-03-2028 **</t>
  </si>
  <si>
    <t>INE261F08AE6</t>
  </si>
  <si>
    <t>8.14% Nuclear Power Corporation Of India Limited 25-03-2027 **</t>
  </si>
  <si>
    <t>INE206D08279</t>
  </si>
  <si>
    <t>8.60% Housing and Urban Development Corporation Limited 12-11-2028 **</t>
  </si>
  <si>
    <t>INE031A08616</t>
  </si>
  <si>
    <t>7.40% Housing Development Finance Corporation Limited 28-02-2030 **</t>
  </si>
  <si>
    <t>INE001A07SI2</t>
  </si>
  <si>
    <t>8.58% Housing and Urban Development Corporation Limited 14-02-2029 **</t>
  </si>
  <si>
    <t>INE031A08681</t>
  </si>
  <si>
    <t>8.55% Indian Railway Finance Corporation Limited 21-02-2029 **</t>
  </si>
  <si>
    <t>INE053F07BA5</t>
  </si>
  <si>
    <t>8.40% Nuclear Power Corporation Of India Limited 28-11-2028 **</t>
  </si>
  <si>
    <t>INE206D08246</t>
  </si>
  <si>
    <t>8.40% Nuclear Power Corporation Of India Limited 26-11-2027 **</t>
  </si>
  <si>
    <t>INE206D08238</t>
  </si>
  <si>
    <t>8.15% Export Import Bank of India 21-01-2030 **</t>
  </si>
  <si>
    <t>INE514E08EJ2</t>
  </si>
  <si>
    <t>7.49% Power Grid Corporation of India Limited 25-10-2029 **</t>
  </si>
  <si>
    <t>INE752E08601</t>
  </si>
  <si>
    <t>7.64% Food Corporation of India Limited 12-12-2029 **</t>
  </si>
  <si>
    <t>INE861G08050</t>
  </si>
  <si>
    <t>8.50 NHPC Limited 14-07-2028 **</t>
  </si>
  <si>
    <t>INE848E07880</t>
  </si>
  <si>
    <t>8.14% Nuclear Power Corporation Of India Limited 25-03-2028 **</t>
  </si>
  <si>
    <t>INE206D08287</t>
  </si>
  <si>
    <t>8.14% Nuclear Power Corporation Of India Limited 24-03-2029 **</t>
  </si>
  <si>
    <t>INE206D08295</t>
  </si>
  <si>
    <t>8.40% Power Grid Corporation of India Limited 27-05-2029 **</t>
  </si>
  <si>
    <t>INE752E07MV8</t>
  </si>
  <si>
    <t>9% Housing Development Finance Corporation Limited 29-11-2028 **</t>
  </si>
  <si>
    <t>INE001A07RK0</t>
  </si>
  <si>
    <t>9.05% Housing Development Finance Corporation Limited 16-10-2028 **</t>
  </si>
  <si>
    <t>INE001A07RG8</t>
  </si>
  <si>
    <t>8.87% Export Import Bank of India 30-10-2029 **</t>
  </si>
  <si>
    <t>INE514E08ED5</t>
  </si>
  <si>
    <t>8.40% Power Grid Corporation of India Limited 27-05-2028 **</t>
  </si>
  <si>
    <t>INE752E07MU0</t>
  </si>
  <si>
    <t>8.70% Power Grid Corporation of India Limited 15-07-2028 **</t>
  </si>
  <si>
    <t>INE752E07LC0</t>
  </si>
  <si>
    <t>8.09% Rec Limited 21-03-2028 **</t>
  </si>
  <si>
    <t>INE020B08AX5</t>
  </si>
  <si>
    <t>7.48% Indian Railway Finance Corporation Limited 13-08-2029 **</t>
  </si>
  <si>
    <t>INE053F07BU3</t>
  </si>
  <si>
    <t>6.47% MAHARSHTRA SDL 21-10-2028</t>
  </si>
  <si>
    <t>IN2220200272</t>
  </si>
  <si>
    <t>Name of the Scheme        : L&amp;T Ultra Short Term Fund (An open ended ultra-short term debt scheme investing in instruments such that the Macaulay duration of the portfolio is between 3 months to 6 months)</t>
  </si>
  <si>
    <t>08.15% GOI 11-06-2022</t>
  </si>
  <si>
    <t>IN0020120013</t>
  </si>
  <si>
    <t>HDFC Bank Limited 21-06-2022</t>
  </si>
  <si>
    <t>INE040A16CM7</t>
  </si>
  <si>
    <t>Axis Bank Limited 10-11-2022</t>
  </si>
  <si>
    <t>INE238A163Y2</t>
  </si>
  <si>
    <t>Reliance Jio Infocomm Limited 20-06-2022 **</t>
  </si>
  <si>
    <t>INE110L14QI8</t>
  </si>
  <si>
    <t>LIC Housing Finance Limited 26-05-2022 **</t>
  </si>
  <si>
    <t>INE115A14DM0</t>
  </si>
  <si>
    <t>364 DAY T-BILL 16-06-2022</t>
  </si>
  <si>
    <t>IN002021Z111</t>
  </si>
  <si>
    <t>Name of the Scheme         : L&amp;T FMP - Series XIV - Plan A (1233 days) (A Closed-ended Debt Scheme)</t>
  </si>
  <si>
    <t>Scheme has been matured on May 15,2020</t>
  </si>
  <si>
    <t>RELIANCE BROAD NETWORK 9.50% 13MAY20 NCD</t>
  </si>
  <si>
    <t>'$ Security is below investment grade or default</t>
  </si>
  <si>
    <t>Name of Security</t>
  </si>
  <si>
    <t>% to NAV as on HY ended</t>
  </si>
  <si>
    <t>INE445K07049</t>
  </si>
  <si>
    <t>Name of the Scheme         : L&amp;T FMP Series XVIII - Plan B 1229 Days (A Closed-ended Debt Scheme)</t>
  </si>
  <si>
    <t>8.45% Rec Limited 22-03-2022 **</t>
  </si>
  <si>
    <t>INE020B08BF0</t>
  </si>
  <si>
    <t>HDB Financial Services Limited 05-04-2022 **</t>
  </si>
  <si>
    <t>INE756I07CI8</t>
  </si>
  <si>
    <t>364 DAYS T-BILL 24-MAR-22</t>
  </si>
  <si>
    <t>(a) Tri Party Repo Dealing System (TREPS)</t>
  </si>
  <si>
    <t>Name of the Scheme         : L&amp;T FMP Series XVIII - Plan C 1178 Days (A Closed-ended Debt Scheme)</t>
  </si>
  <si>
    <t>9.10% L&amp;T Finance Limited 13-04-2022 **</t>
  </si>
  <si>
    <t>INE027E07899</t>
  </si>
  <si>
    <t>8.50% Kudgi Transmission Limited 25-04-2022 (Fixed pooled transmission charges collected by PGCIL) **</t>
  </si>
  <si>
    <t>INE945S07074</t>
  </si>
  <si>
    <t>9% Oriental Nagpur Betul Highway Limited 30-03-2022 (Nhai Annuity Receivables) **</t>
  </si>
  <si>
    <t>INE105N07639</t>
  </si>
  <si>
    <t>Privately Placed/ Unlisted</t>
  </si>
  <si>
    <t>9.65% SBI Cards and Payment Services Limited 25-04-2022 **</t>
  </si>
  <si>
    <t>INE018E08060</t>
  </si>
  <si>
    <t>Aditya Birla Housing Finance Limited 13-04-2022 **</t>
  </si>
  <si>
    <t>INE831R07235</t>
  </si>
  <si>
    <t>Name of the Scheme         : L&amp;T FMP Series XVIII - Plan D 1155 Days (A Closed-ended Debt Scheme)</t>
  </si>
  <si>
    <t>Name of the Scheme         : L&amp;T FMP – SERIES XVII – Plan B (A Closed-ended Debt Scheme)</t>
  </si>
  <si>
    <t>8.15% Rec Limited 10-06-2022 **</t>
  </si>
  <si>
    <t>INE020B08BT1</t>
  </si>
  <si>
    <t>7.27% National Highways Authority of India 06-06-2022 **</t>
  </si>
  <si>
    <t>INE906B07FT4</t>
  </si>
  <si>
    <t>7.28% Power Finance Corporation Limited 10-06-2022 **</t>
  </si>
  <si>
    <t>INE134E08JB5</t>
  </si>
  <si>
    <t>7.93% Power Grid Corporation of India Limited 20-05-2022 **</t>
  </si>
  <si>
    <t>INE752E07KT6</t>
  </si>
  <si>
    <t>8.9499% L&amp;T Finance Limited 10-06-2022 ** #</t>
  </si>
  <si>
    <t>INE476M07BL1</t>
  </si>
  <si>
    <t>7.95% Small Industries Development Bank of India 26-04-2022 **</t>
  </si>
  <si>
    <t>INE556F08JK7</t>
  </si>
  <si>
    <t>7.85% National Bank for Agriculture &amp; Rural Development 23-05-2022 **</t>
  </si>
  <si>
    <t>INE261F08BJ3</t>
  </si>
  <si>
    <t>9.95% Indian Railway Finance Corporation Limited 07-06-2022 **</t>
  </si>
  <si>
    <t>INE053F09EN8</t>
  </si>
  <si>
    <t>8.13% Power Grid Corporation of India Limited 25-04-2022 **</t>
  </si>
  <si>
    <t>INE752E07NO1</t>
  </si>
  <si>
    <t>Bajaj Housing Finance Limited 05-05-2022 **</t>
  </si>
  <si>
    <t>INE377Y07086</t>
  </si>
  <si>
    <t>Sundaram Finance Limited 10-06-2022 **</t>
  </si>
  <si>
    <t>INE660A07PR2</t>
  </si>
  <si>
    <t>#This exposure was in erstwhile L&amp;T Housing Finance Limited- the HFC got merged with L&amp;T Finance Limited through a scheme of amalgamation that became effective from April 12, 2021</t>
  </si>
  <si>
    <t>Tata Power Company Limited</t>
  </si>
  <si>
    <t>Power</t>
  </si>
  <si>
    <t>INE245A01021</t>
  </si>
  <si>
    <t>8.10% Tata Projects Limited 30-08-2022 **</t>
  </si>
  <si>
    <t>IND AA</t>
  </si>
  <si>
    <t>INE725H08048</t>
  </si>
  <si>
    <t>Kotak Securities Limited 13-05-2022 **</t>
  </si>
  <si>
    <t>INE028E14JQ5</t>
  </si>
  <si>
    <t>Tata Power Company Limited 25-03-2022 **</t>
  </si>
  <si>
    <t>INE245A14FP3</t>
  </si>
  <si>
    <t>Indian Oil Corporation Limited 17-03-2022 **</t>
  </si>
  <si>
    <t>INE242A14VZ6</t>
  </si>
  <si>
    <t>91 DAY T-BILL 05-05-2022</t>
  </si>
  <si>
    <t>IN002021X512</t>
  </si>
  <si>
    <t>Canara Bank 08-07-2022</t>
  </si>
  <si>
    <t>INE476A16SQ0</t>
  </si>
  <si>
    <t>National Bank for Agriculture &amp; Rural Development 14-02-2023</t>
  </si>
  <si>
    <t>INE261F16645</t>
  </si>
  <si>
    <t>182 DAY T-BILL 11-08-2022</t>
  </si>
  <si>
    <t>IN002021Y486</t>
  </si>
  <si>
    <t>5.59% Small Industries Development Bank of India 21-02-2025 **</t>
  </si>
  <si>
    <t>INE556F08JU6</t>
  </si>
  <si>
    <t>6.39% Indian Oil Corporation Limited 06-03-2025 **</t>
  </si>
  <si>
    <t>INE242A08452</t>
  </si>
  <si>
    <t>5.59% Housing and Urban Development Corporation Limited 04-03-2025 **</t>
  </si>
  <si>
    <t>INE031A08830</t>
  </si>
  <si>
    <t>6.14% Indian Oil Corporation Limited 18-02-2027 **</t>
  </si>
  <si>
    <t>INE242A08502</t>
  </si>
  <si>
    <t>INE134E08LK2</t>
  </si>
  <si>
    <t>8.05% NTPC Limited 05-05-2026 **</t>
  </si>
  <si>
    <t>INE733E07KA6</t>
  </si>
  <si>
    <t>7.34% Power Grid Corporation of India Limited 15-07-2024 **</t>
  </si>
  <si>
    <t>INE752E08569</t>
  </si>
  <si>
    <t>7.98% ONGC Petro Additions Limited 25-10-2023 **</t>
  </si>
  <si>
    <t>7.99% Tata Power Company Limited 16-11-2023 **</t>
  </si>
  <si>
    <t>INE245A08125</t>
  </si>
  <si>
    <t>364 DAY T-BILL 16-02-2023</t>
  </si>
  <si>
    <t>IN002021Z483</t>
  </si>
  <si>
    <t>7.35% Export Import Bank of India 18-05-2022 **</t>
  </si>
  <si>
    <t>INE514E08FM3</t>
  </si>
  <si>
    <t>Axis Bank Limited 02-05-2022</t>
  </si>
  <si>
    <t>INE238A160Y8</t>
  </si>
  <si>
    <t>Indian Oil Corporation Limited 18-04-2022 **</t>
  </si>
  <si>
    <t>INE242A14WC3</t>
  </si>
  <si>
    <t>INE081A14CI4</t>
  </si>
  <si>
    <t>Berger Paints India Limited 18-05-2022 **</t>
  </si>
  <si>
    <t>INE463A14LK1</t>
  </si>
  <si>
    <t>INE233A14UG7</t>
  </si>
  <si>
    <t>HDFC Securities Limited 24-05-2022 **</t>
  </si>
  <si>
    <t>INE700G14BE7</t>
  </si>
  <si>
    <t>182 DAY T-BILL 28-04-2022</t>
  </si>
  <si>
    <t>IN002021Y312</t>
  </si>
  <si>
    <t>8.85% ONGC Petro Additions Limited 19-04-2022 ** (Letter of comfort from Oil &amp; Natural Gas Corporation Limited)</t>
  </si>
  <si>
    <t>7.4050% Nabha Power Limited 20-04-2022 ** (Corporate Guarantee of L&amp;T Limited)</t>
  </si>
  <si>
    <t>7.98% ONGC Petro Additions Limited 10-02-2023 ** (Letter of comfort from Oil &amp; Natural Gas Corporation Limited)</t>
  </si>
  <si>
    <t>5.75% Bajaj Finance Limited 16-02-2024 **</t>
  </si>
  <si>
    <t>INE296A07RX9</t>
  </si>
  <si>
    <t>8.45% ONGC Petro Additions Limited 10-03-2023 ** (Letter of comfort from Oil &amp; Natural Gas Corporation Limited)</t>
  </si>
  <si>
    <t>Kotak Mahindra Bank Limited 17-02-2023</t>
  </si>
  <si>
    <t>INE237A168N5</t>
  </si>
  <si>
    <t>Small Industries Development Bank of India 22-02-2023</t>
  </si>
  <si>
    <t>INE556F16937</t>
  </si>
  <si>
    <t>Canara Bank 17-08-2022</t>
  </si>
  <si>
    <t>INE476A16SS6</t>
  </si>
  <si>
    <t>Axis Bank Limited 09-11-2022</t>
  </si>
  <si>
    <t>INE238A162Y4</t>
  </si>
  <si>
    <t>HDFC Bank Limited 10-02-2023</t>
  </si>
  <si>
    <t>INE040A16CV8</t>
  </si>
  <si>
    <t>Bank of Baroda 14-02-2023</t>
  </si>
  <si>
    <t>INE028A16CO8</t>
  </si>
  <si>
    <t>182 DAY T-BILL 04-08-2022</t>
  </si>
  <si>
    <t>IN002021Y478</t>
  </si>
  <si>
    <t>364 DAY T-BILL 23-02-2023</t>
  </si>
  <si>
    <t>IN002021Z491</t>
  </si>
  <si>
    <t>5.955% NIIF Infrastructure Finance Limited 16-02-2024 **</t>
  </si>
  <si>
    <t>INE246R07566</t>
  </si>
  <si>
    <t>5.84% Bajaj Housing Finance Limited 21-02-2024 **</t>
  </si>
  <si>
    <t>INE377Y07292</t>
  </si>
  <si>
    <t>5.80% Kotak Mahindra Prime Limited 20-02-2024 **</t>
  </si>
  <si>
    <t>INE916DA7QW4</t>
  </si>
  <si>
    <t>7.93% NTPC Limited 03-05-2022 **</t>
  </si>
  <si>
    <t>INE733E07KK5</t>
  </si>
  <si>
    <t>Portfolio as on  March 15 ,2022</t>
  </si>
  <si>
    <t>6.09% Power Finance Corporation Limited 27-08-2026 **</t>
  </si>
  <si>
    <t>05.74% GOI 15-11-2026</t>
  </si>
  <si>
    <t>Asian Paints Limited</t>
  </si>
  <si>
    <t>Consumer Non Durables</t>
  </si>
  <si>
    <t>INE021A01026</t>
  </si>
  <si>
    <t>Bank of Baroda 10-05-2022</t>
  </si>
  <si>
    <t>INE028A16CN0</t>
  </si>
  <si>
    <t>Bank of Baroda 13-06-2022</t>
  </si>
  <si>
    <t>INE028A16CS9</t>
  </si>
  <si>
    <t>Bank of Baroda 12-05-2022</t>
  </si>
  <si>
    <t>INE028A16CM2</t>
  </si>
  <si>
    <t>Tata Steel Limited 02-05-2022 **</t>
  </si>
  <si>
    <t>ICICI Securities Limited 10-06-2022 **</t>
  </si>
  <si>
    <t>INE763G14LN5</t>
  </si>
  <si>
    <t>Kotak Mahindra Prime Limited 05-05-2022 **</t>
  </si>
  <si>
    <t>INE916D140S8</t>
  </si>
  <si>
    <t>Godrej Industries Ltd 26-05-2022 **</t>
  </si>
  <si>
    <t>364 DAY T-BILL 26-05-2022</t>
  </si>
  <si>
    <t>IN002021Z087</t>
  </si>
  <si>
    <t>7.03% Rec Limited 07-09-2022 **</t>
  </si>
  <si>
    <t>INE020B08AK2</t>
  </si>
  <si>
    <t>6.80% Small Industries Development Bank of India 29-09-2022 **</t>
  </si>
  <si>
    <t>INE556F08JO9</t>
  </si>
  <si>
    <t>8.28% Oriental Nagpur Betul Highway Limited (Nhai Annuity Receivables) 30-09-2022 **</t>
  </si>
  <si>
    <t>INE105N07126</t>
  </si>
  <si>
    <t>First Business Receivables Trust(Backed by receivables from Reliance Industries,Reliance Retail,Reliance Jio) 01-07-2022 **</t>
  </si>
  <si>
    <t>Axis Bank Limited 05-09-2022</t>
  </si>
  <si>
    <t>INE238A160Z5</t>
  </si>
  <si>
    <t>Kotak Mahindra Bank Limited 17-01-2023</t>
  </si>
  <si>
    <t>INE237A163N6</t>
  </si>
  <si>
    <t>Small Industries Development Bank of India 03-03-2023</t>
  </si>
  <si>
    <t>INE556F16945</t>
  </si>
  <si>
    <t>Kotak Securities Limited 10-06-2022 **</t>
  </si>
  <si>
    <t>INE028E14JM4</t>
  </si>
  <si>
    <t>LIC Housing Finance Limited 28-06-2022 **</t>
  </si>
  <si>
    <t>INE115A14DC1</t>
  </si>
  <si>
    <t>Housing Development Finance Corporation Limited 03-03-2023 **</t>
  </si>
  <si>
    <t>INE001A14YI6</t>
  </si>
  <si>
    <t>7.42% ICICI Bank Limited 27-06-2024 **</t>
  </si>
  <si>
    <t>INE090A08TX0</t>
  </si>
  <si>
    <t>6.65% Muthoot Finance Limited 27-04-2023 **</t>
  </si>
  <si>
    <t>CRISIL AA+</t>
  </si>
  <si>
    <t>INE414G07FP6</t>
  </si>
  <si>
    <t>First Business Receivables Trust(Backed by receivables from Reliance Industries,Reliance Retail,Reliance Jio) 01-04-2024 **</t>
  </si>
  <si>
    <t>First Business Receivables Trust(Backed by receivables from Reliance Industries,Reliance Retail,Reliance Jio) 01-07-2024 **</t>
  </si>
  <si>
    <t>First Business Receivables Trust(Backed by receivables from Reliance Industries,Reliance Retail,Reliance Jio) 01-10-2024 **</t>
  </si>
  <si>
    <t>First Business Receivables Trust(Backed by receivables from Reliance Industries,Reliance Retail,Reliance Jio) 01-01-2025 **</t>
  </si>
  <si>
    <t>7.60% National Highways Authority of India 17-03-2022 **</t>
  </si>
  <si>
    <t>First Business Receivables Trust(Backed by receivables from Reliance Industries,Reliance Retail,Reliance Jio) 01-04-2023 **</t>
  </si>
  <si>
    <t>First Business Receivables Trust(Backed by receivables from Reliance Industries,Reliance Retail,Reliance Jio) 01-07-2023 **</t>
  </si>
  <si>
    <t>First Business Receivables Trust(Backed by receivables from Reliance Industries,Reliance Retail,Reliance Jio) 01-10-2023 **</t>
  </si>
  <si>
    <t>First Business Receivables Trust(Backed by receivables from Reliance Industries,Reliance Retail,Reliance Jio) 01-01-2024 **</t>
  </si>
  <si>
    <t>First Business Receivables Trust(Backed by receivables from Reliance Industries,Reliance Retail,Reliance Jio) 01-04-2022 **</t>
  </si>
  <si>
    <t>First Business Receivables Trust(Backed by receivables from Reliance Industries,Reliance Retail,Reliance Jio) 01-01-2023 **</t>
  </si>
  <si>
    <t>First Business Receivables Trust(Backed by receivables from Reliance Industries,Reliance Retail,Reliance Jio) 01-10-2022 **</t>
  </si>
  <si>
    <t>06.30% GOI 09-04-2023</t>
  </si>
  <si>
    <t>06.17% GOI 12-06-2023</t>
  </si>
  <si>
    <t>Canara Bank 02-03-2023</t>
  </si>
  <si>
    <t>INE476A16SV0</t>
  </si>
  <si>
    <t>182 DAY T-BILL 08-09-2022</t>
  </si>
  <si>
    <t>IN002021Y528</t>
  </si>
  <si>
    <t>8.40% Housing and Urban Development Corporation Limited 11-04-2022 **</t>
  </si>
  <si>
    <t>INE031A08640</t>
  </si>
  <si>
    <t>7.93% NTPC Limited 02-05-2022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</si>
</sst>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#,##0.00%"/>
    <numFmt numFmtId="166" formatCode="_(* #,##0_);_(* \(#,##0\);_(* &quot;-&quot;??_);_(@_)"/>
    <numFmt numFmtId="167" formatCode="_(* #,##0.0000_);_(* \(#,##0.0000\);_(* &quot;-&quot;??_);_(@_)"/>
    <numFmt numFmtId="168" formatCode="dd/mmm/yyyy"/>
    <numFmt numFmtId="169" formatCode="#,##0.0000"/>
    <numFmt numFmtId="170" formatCode="0.00\%;\-0.00\%"/>
    <numFmt numFmtId="171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b/>
      <sz val="9"/>
      <color indexed="63"/>
      <name val="Arial"/>
      <family val="2"/>
    </font>
    <font>
      <sz val="9"/>
      <color indexed="8"/>
      <name val="Calibri"/>
      <family val="2"/>
      <scheme val="minor"/>
    </font>
    <font>
      <sz val="9"/>
      <color indexed="63"/>
      <name val="Arial"/>
      <family val="2"/>
    </font>
    <font>
      <sz val="9"/>
      <color indexed="9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545">
    <xf numFmtId="0" fontId="0" fillId="0" borderId="0" xfId="0"/>
    <xf numFmtId="49" fontId="7" fillId="3" borderId="8" xfId="2" applyNumberFormat="1" applyFont="1" applyFill="1" applyBorder="1" applyAlignment="1">
      <alignment horizontal="center" vertical="center"/>
    </xf>
    <xf numFmtId="49" fontId="8" fillId="3" borderId="8" xfId="2" applyNumberFormat="1" applyFont="1" applyFill="1" applyBorder="1" applyAlignment="1">
      <alignment horizontal="left"/>
    </xf>
    <xf numFmtId="165" fontId="8" fillId="3" borderId="8" xfId="2" applyNumberFormat="1" applyFont="1" applyFill="1" applyBorder="1" applyAlignment="1">
      <alignment horizontal="right"/>
    </xf>
    <xf numFmtId="166" fontId="6" fillId="0" borderId="10" xfId="5" applyNumberFormat="1" applyFont="1" applyFill="1" applyBorder="1" applyAlignment="1">
      <alignment horizontal="center" vertical="top" readingOrder="1"/>
    </xf>
    <xf numFmtId="4" fontId="6" fillId="0" borderId="10" xfId="6" applyNumberFormat="1" applyFont="1" applyFill="1" applyBorder="1"/>
    <xf numFmtId="4" fontId="6" fillId="0" borderId="0" xfId="6" applyNumberFormat="1" applyFont="1" applyFill="1"/>
    <xf numFmtId="164" fontId="6" fillId="0" borderId="10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/>
    <xf numFmtId="164" fontId="5" fillId="0" borderId="10" xfId="5" applyFont="1" applyFill="1" applyBorder="1" applyAlignment="1"/>
    <xf numFmtId="4" fontId="6" fillId="0" borderId="4" xfId="5" applyNumberFormat="1" applyFont="1" applyFill="1" applyBorder="1" applyAlignment="1"/>
    <xf numFmtId="164" fontId="6" fillId="0" borderId="10" xfId="5" applyFont="1" applyFill="1" applyBorder="1" applyAlignment="1"/>
    <xf numFmtId="4" fontId="5" fillId="0" borderId="6" xfId="5" applyNumberFormat="1" applyFont="1" applyFill="1" applyBorder="1" applyAlignment="1"/>
    <xf numFmtId="164" fontId="5" fillId="0" borderId="7" xfId="5" applyFont="1" applyFill="1" applyBorder="1" applyAlignment="1"/>
    <xf numFmtId="166" fontId="11" fillId="0" borderId="10" xfId="7" applyNumberFormat="1" applyFont="1" applyBorder="1"/>
    <xf numFmtId="166" fontId="12" fillId="0" borderId="10" xfId="7" applyNumberFormat="1" applyBorder="1"/>
    <xf numFmtId="0" fontId="6" fillId="2" borderId="0" xfId="2" applyFont="1" applyFill="1"/>
    <xf numFmtId="0" fontId="6" fillId="2" borderId="0" xfId="2" applyFont="1" applyFill="1" applyAlignment="1">
      <alignment horizontal="left"/>
    </xf>
    <xf numFmtId="166" fontId="6" fillId="0" borderId="4" xfId="5" applyNumberFormat="1" applyFont="1" applyFill="1" applyBorder="1" applyAlignment="1"/>
    <xf numFmtId="166" fontId="5" fillId="0" borderId="4" xfId="5" applyNumberFormat="1" applyFont="1" applyFill="1" applyBorder="1" applyAlignment="1"/>
    <xf numFmtId="167" fontId="12" fillId="0" borderId="0" xfId="7" applyNumberFormat="1"/>
    <xf numFmtId="0" fontId="3" fillId="4" borderId="0" xfId="3" applyFont="1" applyFill="1"/>
    <xf numFmtId="0" fontId="5" fillId="2" borderId="4" xfId="2" applyFont="1" applyFill="1" applyBorder="1" applyAlignment="1">
      <alignment horizontal="left" vertical="top" readingOrder="1"/>
    </xf>
    <xf numFmtId="0" fontId="5" fillId="2" borderId="0" xfId="2" applyFont="1" applyFill="1" applyAlignment="1">
      <alignment horizontal="left" vertical="top"/>
    </xf>
    <xf numFmtId="0" fontId="6" fillId="2" borderId="5" xfId="2" applyFont="1" applyFill="1" applyBorder="1" applyAlignment="1">
      <alignment horizontal="left" vertical="top"/>
    </xf>
    <xf numFmtId="0" fontId="5" fillId="2" borderId="0" xfId="2" applyFont="1" applyFill="1" applyAlignment="1">
      <alignment horizontal="left" vertical="top" readingOrder="1"/>
    </xf>
    <xf numFmtId="4" fontId="5" fillId="2" borderId="0" xfId="2" applyNumberFormat="1" applyFont="1" applyFill="1" applyAlignment="1">
      <alignment horizontal="left" vertical="top" readingOrder="1"/>
    </xf>
    <xf numFmtId="0" fontId="5" fillId="2" borderId="5" xfId="2" applyFont="1" applyFill="1" applyBorder="1" applyAlignment="1">
      <alignment horizontal="left" vertical="top" readingOrder="1"/>
    </xf>
    <xf numFmtId="164" fontId="3" fillId="4" borderId="0" xfId="3" applyNumberFormat="1" applyFont="1" applyFill="1"/>
    <xf numFmtId="164" fontId="6" fillId="0" borderId="4" xfId="5" applyFont="1" applyFill="1" applyBorder="1" applyAlignment="1">
      <alignment horizontal="right" vertical="top" readingOrder="1"/>
    </xf>
    <xf numFmtId="4" fontId="4" fillId="0" borderId="0" xfId="2" applyNumberFormat="1"/>
    <xf numFmtId="10" fontId="13" fillId="3" borderId="0" xfId="1" applyNumberFormat="1" applyFont="1" applyFill="1" applyBorder="1" applyAlignment="1">
      <alignment horizontal="right"/>
    </xf>
    <xf numFmtId="0" fontId="5" fillId="0" borderId="7" xfId="7" quotePrefix="1" applyFont="1" applyBorder="1" applyAlignment="1">
      <alignment horizontal="center"/>
    </xf>
    <xf numFmtId="0" fontId="5" fillId="0" borderId="0" xfId="4" applyFont="1" applyAlignment="1">
      <alignment vertical="top" readingOrder="1"/>
    </xf>
    <xf numFmtId="0" fontId="6" fillId="0" borderId="4" xfId="7" quotePrefix="1" applyFont="1" applyBorder="1" applyAlignment="1">
      <alignment horizontal="left" wrapText="1"/>
    </xf>
    <xf numFmtId="0" fontId="2" fillId="0" borderId="7" xfId="4" applyFont="1" applyBorder="1"/>
    <xf numFmtId="0" fontId="2" fillId="0" borderId="7" xfId="4" applyFont="1" applyBorder="1" applyAlignment="1">
      <alignment wrapText="1"/>
    </xf>
    <xf numFmtId="169" fontId="1" fillId="0" borderId="7" xfId="4" applyNumberFormat="1" applyBorder="1"/>
    <xf numFmtId="10" fontId="1" fillId="0" borderId="7" xfId="6" applyNumberFormat="1" applyFont="1" applyFill="1" applyBorder="1"/>
    <xf numFmtId="4" fontId="1" fillId="0" borderId="7" xfId="4" applyNumberFormat="1" applyBorder="1"/>
    <xf numFmtId="4" fontId="5" fillId="2" borderId="0" xfId="2" applyNumberFormat="1" applyFont="1" applyFill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166" fontId="6" fillId="0" borderId="4" xfId="5" applyNumberFormat="1" applyFont="1" applyFill="1" applyBorder="1"/>
    <xf numFmtId="0" fontId="6" fillId="2" borderId="4" xfId="2" applyFont="1" applyFill="1" applyBorder="1"/>
    <xf numFmtId="0" fontId="5" fillId="2" borderId="0" xfId="2" applyFont="1" applyFill="1"/>
    <xf numFmtId="164" fontId="6" fillId="2" borderId="5" xfId="2" applyNumberFormat="1" applyFont="1" applyFill="1" applyBorder="1" applyAlignment="1">
      <alignment horizontal="left"/>
    </xf>
    <xf numFmtId="164" fontId="6" fillId="0" borderId="0" xfId="9" applyFont="1" applyFill="1" applyProtection="1"/>
    <xf numFmtId="0" fontId="12" fillId="0" borderId="0" xfId="10"/>
    <xf numFmtId="0" fontId="5" fillId="2" borderId="6" xfId="2" applyFont="1" applyFill="1" applyBorder="1" applyAlignment="1">
      <alignment horizontal="center" vertical="top" readingOrder="1"/>
    </xf>
    <xf numFmtId="4" fontId="5" fillId="2" borderId="6" xfId="2" applyNumberFormat="1" applyFont="1" applyFill="1" applyBorder="1" applyAlignment="1">
      <alignment horizontal="center" vertical="top" readingOrder="1"/>
    </xf>
    <xf numFmtId="0" fontId="5" fillId="2" borderId="7" xfId="2" applyFont="1" applyFill="1" applyBorder="1" applyAlignment="1">
      <alignment horizontal="center" vertical="top" wrapText="1" readingOrder="1"/>
    </xf>
    <xf numFmtId="166" fontId="11" fillId="0" borderId="4" xfId="5" applyNumberFormat="1" applyFont="1" applyFill="1" applyBorder="1" applyAlignment="1" applyProtection="1"/>
    <xf numFmtId="170" fontId="9" fillId="3" borderId="8" xfId="2" applyNumberFormat="1" applyFont="1" applyFill="1" applyBorder="1" applyAlignment="1">
      <alignment horizontal="right"/>
    </xf>
    <xf numFmtId="166" fontId="5" fillId="0" borderId="4" xfId="5" applyNumberFormat="1" applyFont="1" applyFill="1" applyBorder="1" applyAlignment="1" applyProtection="1">
      <alignment horizontal="center" vertical="top" readingOrder="1"/>
    </xf>
    <xf numFmtId="0" fontId="5" fillId="2" borderId="5" xfId="2" applyFont="1" applyFill="1" applyBorder="1" applyAlignment="1">
      <alignment horizontal="left"/>
    </xf>
    <xf numFmtId="164" fontId="6" fillId="2" borderId="0" xfId="2" applyNumberFormat="1" applyFont="1" applyFill="1"/>
    <xf numFmtId="4" fontId="6" fillId="0" borderId="0" xfId="11" applyNumberFormat="1" applyFont="1" applyFill="1"/>
    <xf numFmtId="49" fontId="9" fillId="3" borderId="8" xfId="2" applyNumberFormat="1" applyFont="1" applyFill="1" applyBorder="1" applyAlignment="1">
      <alignment horizontal="left"/>
    </xf>
    <xf numFmtId="10" fontId="6" fillId="0" borderId="4" xfId="6" applyNumberFormat="1" applyFont="1" applyFill="1" applyBorder="1" applyAlignment="1"/>
    <xf numFmtId="4" fontId="6" fillId="0" borderId="4" xfId="5" applyNumberFormat="1" applyFont="1" applyFill="1" applyBorder="1" applyAlignment="1">
      <alignment horizontal="right"/>
    </xf>
    <xf numFmtId="164" fontId="6" fillId="0" borderId="4" xfId="5" applyFont="1" applyFill="1" applyBorder="1" applyAlignment="1">
      <alignment horizontal="right"/>
    </xf>
    <xf numFmtId="49" fontId="16" fillId="3" borderId="8" xfId="2" applyNumberFormat="1" applyFont="1" applyFill="1" applyBorder="1" applyAlignment="1">
      <alignment horizontal="center"/>
    </xf>
    <xf numFmtId="4" fontId="5" fillId="0" borderId="4" xfId="5" applyNumberFormat="1" applyFont="1" applyFill="1" applyBorder="1" applyAlignment="1">
      <alignment horizontal="right" vertical="top" wrapText="1" readingOrder="1"/>
    </xf>
    <xf numFmtId="164" fontId="5" fillId="0" borderId="10" xfId="5" applyFont="1" applyFill="1" applyBorder="1" applyAlignment="1">
      <alignment horizontal="center" vertical="top" wrapText="1" readingOrder="1"/>
    </xf>
    <xf numFmtId="164" fontId="5" fillId="0" borderId="5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>
      <alignment horizontal="right" vertical="top" readingOrder="1"/>
    </xf>
    <xf numFmtId="4" fontId="5" fillId="0" borderId="6" xfId="5" applyNumberFormat="1" applyFont="1" applyFill="1" applyBorder="1" applyAlignment="1">
      <alignment horizontal="right"/>
    </xf>
    <xf numFmtId="4" fontId="5" fillId="0" borderId="7" xfId="5" applyNumberFormat="1" applyFont="1" applyFill="1" applyBorder="1" applyAlignment="1">
      <alignment horizontal="right"/>
    </xf>
    <xf numFmtId="164" fontId="5" fillId="0" borderId="5" xfId="5" applyFont="1" applyFill="1" applyBorder="1" applyAlignment="1"/>
    <xf numFmtId="0" fontId="6" fillId="0" borderId="5" xfId="2" applyFont="1" applyBorder="1" applyAlignment="1">
      <alignment horizontal="left"/>
    </xf>
    <xf numFmtId="4" fontId="6" fillId="0" borderId="4" xfId="5" applyNumberFormat="1" applyFont="1" applyFill="1" applyBorder="1" applyAlignment="1">
      <alignment horizontal="right" vertical="top" readingOrder="1"/>
    </xf>
    <xf numFmtId="166" fontId="5" fillId="0" borderId="4" xfId="5" applyNumberFormat="1" applyFont="1" applyFill="1" applyBorder="1" applyAlignment="1">
      <alignment horizontal="right" vertical="top" readingOrder="1"/>
    </xf>
    <xf numFmtId="166" fontId="6" fillId="0" borderId="4" xfId="5" applyNumberFormat="1" applyFont="1" applyFill="1" applyBorder="1" applyAlignment="1">
      <alignment horizontal="right" vertical="top" readingOrder="1"/>
    </xf>
    <xf numFmtId="171" fontId="9" fillId="3" borderId="4" xfId="7" applyNumberFormat="1" applyFont="1" applyFill="1" applyBorder="1" applyAlignment="1">
      <alignment horizontal="right"/>
    </xf>
    <xf numFmtId="170" fontId="9" fillId="3" borderId="10" xfId="7" applyNumberFormat="1" applyFont="1" applyFill="1" applyBorder="1" applyAlignment="1">
      <alignment horizontal="right"/>
    </xf>
    <xf numFmtId="3" fontId="5" fillId="2" borderId="5" xfId="2" applyNumberFormat="1" applyFont="1" applyFill="1" applyBorder="1"/>
    <xf numFmtId="0" fontId="8" fillId="3" borderId="15" xfId="4" applyFont="1" applyFill="1" applyBorder="1" applyAlignment="1">
      <alignment horizontal="left"/>
    </xf>
    <xf numFmtId="10" fontId="1" fillId="0" borderId="7" xfId="6" applyNumberFormat="1" applyFont="1" applyBorder="1"/>
    <xf numFmtId="10" fontId="1" fillId="0" borderId="9" xfId="6" applyNumberFormat="1" applyFont="1" applyBorder="1"/>
    <xf numFmtId="10" fontId="1" fillId="0" borderId="0" xfId="6" applyNumberFormat="1" applyFont="1" applyBorder="1"/>
    <xf numFmtId="4" fontId="5" fillId="0" borderId="4" xfId="5" applyNumberFormat="1" applyFont="1" applyFill="1" applyBorder="1" applyAlignment="1">
      <alignment horizontal="center" vertical="top" wrapText="1" readingOrder="1"/>
    </xf>
    <xf numFmtId="10" fontId="8" fillId="3" borderId="0" xfId="6" applyNumberFormat="1" applyFont="1" applyFill="1" applyBorder="1" applyAlignment="1">
      <alignment horizontal="right" vertical="center"/>
    </xf>
    <xf numFmtId="4" fontId="5" fillId="0" borderId="4" xfId="5" applyNumberFormat="1" applyFont="1" applyFill="1" applyBorder="1" applyAlignment="1">
      <alignment horizontal="center" vertical="top" readingOrder="1"/>
    </xf>
    <xf numFmtId="4" fontId="5" fillId="0" borderId="4" xfId="5" applyNumberFormat="1" applyFont="1" applyFill="1" applyBorder="1" applyAlignment="1">
      <alignment horizontal="right"/>
    </xf>
    <xf numFmtId="4" fontId="6" fillId="0" borderId="4" xfId="5" applyNumberFormat="1" applyFont="1" applyFill="1" applyBorder="1" applyAlignment="1">
      <alignment horizontal="right" vertical="top" wrapText="1" readingOrder="1"/>
    </xf>
    <xf numFmtId="164" fontId="6" fillId="0" borderId="10" xfId="5" applyFont="1" applyFill="1" applyBorder="1" applyAlignment="1">
      <alignment horizontal="right" vertical="top" wrapText="1" readingOrder="1"/>
    </xf>
    <xf numFmtId="0" fontId="6" fillId="0" borderId="10" xfId="5" applyNumberFormat="1" applyFont="1" applyFill="1" applyBorder="1" applyAlignment="1">
      <alignment horizontal="right" vertical="top" wrapText="1" readingOrder="1"/>
    </xf>
    <xf numFmtId="4" fontId="5" fillId="0" borderId="6" xfId="5" applyNumberFormat="1" applyFont="1" applyFill="1" applyBorder="1"/>
    <xf numFmtId="164" fontId="5" fillId="0" borderId="11" xfId="5" applyFont="1" applyFill="1" applyBorder="1"/>
    <xf numFmtId="4" fontId="6" fillId="2" borderId="0" xfId="2" applyNumberFormat="1" applyFont="1" applyFill="1"/>
    <xf numFmtId="49" fontId="17" fillId="3" borderId="18" xfId="0" applyNumberFormat="1" applyFont="1" applyFill="1" applyBorder="1" applyAlignment="1">
      <alignment horizontal="left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18" fillId="3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49" fontId="17" fillId="3" borderId="15" xfId="0" applyNumberFormat="1" applyFont="1" applyFill="1" applyBorder="1" applyAlignment="1">
      <alignment horizontal="center"/>
    </xf>
    <xf numFmtId="49" fontId="17" fillId="3" borderId="15" xfId="0" applyNumberFormat="1" applyFont="1" applyFill="1" applyBorder="1" applyAlignment="1">
      <alignment horizontal="center" wrapText="1"/>
    </xf>
    <xf numFmtId="49" fontId="17" fillId="3" borderId="15" xfId="0" applyNumberFormat="1" applyFont="1" applyFill="1" applyBorder="1" applyAlignment="1">
      <alignment horizontal="left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8" fillId="3" borderId="15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right"/>
    </xf>
    <xf numFmtId="49" fontId="21" fillId="3" borderId="15" xfId="0" applyNumberFormat="1" applyFont="1" applyFill="1" applyBorder="1" applyAlignment="1">
      <alignment horizontal="left"/>
    </xf>
    <xf numFmtId="4" fontId="22" fillId="3" borderId="15" xfId="0" applyNumberFormat="1" applyFont="1" applyFill="1" applyBorder="1" applyAlignment="1">
      <alignment horizontal="right"/>
    </xf>
    <xf numFmtId="49" fontId="23" fillId="3" borderId="0" xfId="2" applyNumberFormat="1" applyFont="1" applyFill="1" applyAlignment="1">
      <alignment horizontal="left"/>
    </xf>
    <xf numFmtId="0" fontId="23" fillId="3" borderId="0" xfId="2" applyFont="1" applyFill="1" applyAlignment="1">
      <alignment horizontal="left" vertical="center"/>
    </xf>
    <xf numFmtId="10" fontId="19" fillId="3" borderId="0" xfId="1" applyNumberFormat="1" applyFont="1" applyFill="1" applyAlignment="1">
      <alignment horizontal="left"/>
    </xf>
    <xf numFmtId="171" fontId="17" fillId="3" borderId="15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left"/>
    </xf>
    <xf numFmtId="0" fontId="4" fillId="0" borderId="0" xfId="2"/>
    <xf numFmtId="10" fontId="6" fillId="0" borderId="0" xfId="1" applyNumberFormat="1" applyFont="1" applyFill="1"/>
    <xf numFmtId="0" fontId="5" fillId="2" borderId="4" xfId="2" applyFont="1" applyFill="1" applyBorder="1"/>
    <xf numFmtId="164" fontId="5" fillId="2" borderId="5" xfId="2" applyNumberFormat="1" applyFont="1" applyFill="1" applyBorder="1" applyAlignment="1">
      <alignment horizontal="left"/>
    </xf>
    <xf numFmtId="164" fontId="6" fillId="0" borderId="0" xfId="9" applyFont="1" applyFill="1"/>
    <xf numFmtId="0" fontId="6" fillId="2" borderId="5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center" vertical="top" readingOrder="1"/>
    </xf>
    <xf numFmtId="4" fontId="5" fillId="2" borderId="4" xfId="2" applyNumberFormat="1" applyFont="1" applyFill="1" applyBorder="1" applyAlignment="1">
      <alignment horizontal="center" vertical="top" readingOrder="1"/>
    </xf>
    <xf numFmtId="0" fontId="5" fillId="2" borderId="10" xfId="2" applyFont="1" applyFill="1" applyBorder="1" applyAlignment="1">
      <alignment horizontal="center" vertical="top" wrapText="1" readingOrder="1"/>
    </xf>
    <xf numFmtId="0" fontId="5" fillId="2" borderId="10" xfId="2" applyFont="1" applyFill="1" applyBorder="1" applyAlignment="1">
      <alignment horizontal="left"/>
    </xf>
    <xf numFmtId="166" fontId="5" fillId="0" borderId="4" xfId="5" applyNumberFormat="1" applyFont="1" applyFill="1" applyBorder="1" applyAlignment="1">
      <alignment horizontal="center" vertical="top" readingOrder="1"/>
    </xf>
    <xf numFmtId="166" fontId="6" fillId="0" borderId="4" xfId="5" applyNumberFormat="1" applyFont="1" applyFill="1" applyBorder="1" applyAlignment="1" applyProtection="1">
      <alignment horizontal="center" vertical="top" readingOrder="1"/>
    </xf>
    <xf numFmtId="0" fontId="11" fillId="0" borderId="10" xfId="5" applyNumberFormat="1" applyFont="1" applyFill="1" applyBorder="1" applyAlignment="1" applyProtection="1">
      <alignment horizontal="right"/>
    </xf>
    <xf numFmtId="164" fontId="11" fillId="0" borderId="10" xfId="5" applyFont="1" applyFill="1" applyBorder="1" applyAlignment="1" applyProtection="1">
      <alignment horizontal="center"/>
    </xf>
    <xf numFmtId="0" fontId="5" fillId="2" borderId="14" xfId="2" applyFont="1" applyFill="1" applyBorder="1" applyAlignment="1">
      <alignment horizontal="center" vertical="top" wrapText="1" readingOrder="1"/>
    </xf>
    <xf numFmtId="166" fontId="6" fillId="0" borderId="4" xfId="5" applyNumberFormat="1" applyFont="1" applyFill="1" applyBorder="1" applyAlignment="1">
      <alignment horizontal="center" vertical="top" readingOrder="1"/>
    </xf>
    <xf numFmtId="10" fontId="6" fillId="0" borderId="0" xfId="6" applyNumberFormat="1" applyFont="1" applyFill="1"/>
    <xf numFmtId="0" fontId="5" fillId="2" borderId="19" xfId="2" applyFont="1" applyFill="1" applyBorder="1" applyAlignment="1">
      <alignment horizontal="left" vertical="top" readingOrder="1"/>
    </xf>
    <xf numFmtId="0" fontId="5" fillId="2" borderId="20" xfId="2" applyFont="1" applyFill="1" applyBorder="1" applyAlignment="1">
      <alignment horizontal="left" vertical="top"/>
    </xf>
    <xf numFmtId="4" fontId="6" fillId="2" borderId="20" xfId="2" applyNumberFormat="1" applyFont="1" applyFill="1" applyBorder="1" applyAlignment="1">
      <alignment vertical="top"/>
    </xf>
    <xf numFmtId="0" fontId="6" fillId="2" borderId="20" xfId="2" applyFont="1" applyFill="1" applyBorder="1" applyAlignment="1">
      <alignment vertical="top"/>
    </xf>
    <xf numFmtId="2" fontId="6" fillId="2" borderId="20" xfId="2" applyNumberFormat="1" applyFont="1" applyFill="1" applyBorder="1" applyAlignment="1">
      <alignment vertical="top"/>
    </xf>
    <xf numFmtId="0" fontId="6" fillId="2" borderId="21" xfId="2" applyFont="1" applyFill="1" applyBorder="1" applyAlignment="1">
      <alignment horizontal="left" vertical="top"/>
    </xf>
    <xf numFmtId="0" fontId="6" fillId="5" borderId="0" xfId="3" applyFont="1" applyFill="1"/>
    <xf numFmtId="0" fontId="12" fillId="5" borderId="0" xfId="10" applyFill="1"/>
    <xf numFmtId="0" fontId="5" fillId="2" borderId="22" xfId="2" applyFont="1" applyFill="1" applyBorder="1" applyAlignment="1">
      <alignment horizontal="left" vertical="top" readingOrder="1"/>
    </xf>
    <xf numFmtId="2" fontId="5" fillId="2" borderId="0" xfId="2" applyNumberFormat="1" applyFont="1" applyFill="1" applyAlignment="1">
      <alignment horizontal="left" vertical="top"/>
    </xf>
    <xf numFmtId="0" fontId="5" fillId="2" borderId="23" xfId="2" applyFont="1" applyFill="1" applyBorder="1" applyAlignment="1">
      <alignment horizontal="left" vertical="top"/>
    </xf>
    <xf numFmtId="2" fontId="5" fillId="2" borderId="0" xfId="2" applyNumberFormat="1" applyFont="1" applyFill="1" applyAlignment="1">
      <alignment horizontal="left" vertical="top" readingOrder="1"/>
    </xf>
    <xf numFmtId="0" fontId="5" fillId="2" borderId="23" xfId="2" applyFont="1" applyFill="1" applyBorder="1" applyAlignment="1">
      <alignment horizontal="left" vertical="top" readingOrder="1"/>
    </xf>
    <xf numFmtId="0" fontId="12" fillId="0" borderId="7" xfId="10" applyBorder="1"/>
    <xf numFmtId="0" fontId="24" fillId="0" borderId="0" xfId="12" applyFill="1" applyBorder="1" applyAlignment="1">
      <alignment vertical="top" wrapText="1" readingOrder="1"/>
    </xf>
    <xf numFmtId="0" fontId="12" fillId="4" borderId="4" xfId="10" applyFill="1" applyBorder="1"/>
    <xf numFmtId="0" fontId="12" fillId="0" borderId="0" xfId="10" applyAlignment="1">
      <alignment wrapText="1"/>
    </xf>
    <xf numFmtId="0" fontId="6" fillId="0" borderId="4" xfId="4" applyFont="1" applyBorder="1" applyAlignment="1">
      <alignment vertical="top" readingOrder="1"/>
    </xf>
    <xf numFmtId="0" fontId="6" fillId="0" borderId="0" xfId="4" applyFont="1" applyAlignment="1">
      <alignment vertical="top" readingOrder="1"/>
    </xf>
    <xf numFmtId="0" fontId="6" fillId="0" borderId="5" xfId="4" applyFont="1" applyBorder="1" applyAlignment="1">
      <alignment vertical="top" readingOrder="1"/>
    </xf>
    <xf numFmtId="0" fontId="6" fillId="0" borderId="4" xfId="10" applyFont="1" applyBorder="1" applyAlignment="1">
      <alignment horizontal="left" vertical="top"/>
    </xf>
    <xf numFmtId="0" fontId="6" fillId="0" borderId="0" xfId="10" applyFont="1" applyAlignment="1">
      <alignment horizontal="left" vertical="top" readingOrder="1"/>
    </xf>
    <xf numFmtId="2" fontId="6" fillId="0" borderId="0" xfId="10" applyNumberFormat="1" applyFont="1" applyAlignment="1">
      <alignment horizontal="left" vertical="top" readingOrder="1"/>
    </xf>
    <xf numFmtId="3" fontId="6" fillId="2" borderId="20" xfId="2" applyNumberFormat="1" applyFont="1" applyFill="1" applyBorder="1" applyAlignment="1">
      <alignment vertical="top"/>
    </xf>
    <xf numFmtId="0" fontId="6" fillId="2" borderId="23" xfId="2" applyFont="1" applyFill="1" applyBorder="1" applyAlignment="1">
      <alignment horizontal="left" vertical="top"/>
    </xf>
    <xf numFmtId="0" fontId="5" fillId="2" borderId="24" xfId="2" applyFont="1" applyFill="1" applyBorder="1" applyAlignment="1">
      <alignment horizontal="center" vertical="top" readingOrder="1"/>
    </xf>
    <xf numFmtId="3" fontId="5" fillId="2" borderId="6" xfId="2" applyNumberFormat="1" applyFont="1" applyFill="1" applyBorder="1" applyAlignment="1">
      <alignment horizontal="center" vertical="top" readingOrder="1"/>
    </xf>
    <xf numFmtId="2" fontId="5" fillId="2" borderId="7" xfId="2" applyNumberFormat="1" applyFont="1" applyFill="1" applyBorder="1" applyAlignment="1">
      <alignment horizontal="center" vertical="top" wrapText="1" readingOrder="1"/>
    </xf>
    <xf numFmtId="2" fontId="5" fillId="2" borderId="6" xfId="2" applyNumberFormat="1" applyFont="1" applyFill="1" applyBorder="1" applyAlignment="1">
      <alignment horizontal="center" vertical="top" wrapText="1" readingOrder="1"/>
    </xf>
    <xf numFmtId="0" fontId="5" fillId="2" borderId="25" xfId="2" applyFont="1" applyFill="1" applyBorder="1" applyAlignment="1">
      <alignment horizontal="center" vertical="top" readingOrder="1"/>
    </xf>
    <xf numFmtId="0" fontId="5" fillId="2" borderId="22" xfId="2" applyFont="1" applyFill="1" applyBorder="1"/>
    <xf numFmtId="3" fontId="5" fillId="2" borderId="4" xfId="2" applyNumberFormat="1" applyFont="1" applyFill="1" applyBorder="1" applyAlignment="1">
      <alignment horizontal="center" vertical="top" readingOrder="1"/>
    </xf>
    <xf numFmtId="2" fontId="5" fillId="2" borderId="10" xfId="2" applyNumberFormat="1" applyFont="1" applyFill="1" applyBorder="1" applyAlignment="1">
      <alignment horizontal="center" vertical="top" wrapText="1" readingOrder="1"/>
    </xf>
    <xf numFmtId="2" fontId="5" fillId="2" borderId="4" xfId="2" applyNumberFormat="1" applyFont="1" applyFill="1" applyBorder="1" applyAlignment="1">
      <alignment horizontal="center" vertical="top" wrapText="1" readingOrder="1"/>
    </xf>
    <xf numFmtId="0" fontId="5" fillId="2" borderId="26" xfId="2" applyFont="1" applyFill="1" applyBorder="1" applyAlignment="1">
      <alignment horizontal="center" vertical="top" readingOrder="1"/>
    </xf>
    <xf numFmtId="0" fontId="6" fillId="2" borderId="22" xfId="2" applyFont="1" applyFill="1" applyBorder="1"/>
    <xf numFmtId="0" fontId="6" fillId="2" borderId="4" xfId="2" applyFont="1" applyFill="1" applyBorder="1" applyAlignment="1">
      <alignment horizontal="center" vertical="top" readingOrder="1"/>
    </xf>
    <xf numFmtId="3" fontId="6" fillId="2" borderId="4" xfId="2" applyNumberFormat="1" applyFont="1" applyFill="1" applyBorder="1" applyAlignment="1">
      <alignment horizontal="right" vertical="top" readingOrder="1"/>
    </xf>
    <xf numFmtId="0" fontId="6" fillId="2" borderId="26" xfId="2" applyFont="1" applyFill="1" applyBorder="1" applyAlignment="1">
      <alignment horizontal="center" vertical="top" readingOrder="1"/>
    </xf>
    <xf numFmtId="166" fontId="6" fillId="2" borderId="4" xfId="9" applyNumberFormat="1" applyFont="1" applyFill="1" applyBorder="1" applyAlignment="1">
      <alignment horizontal="right"/>
    </xf>
    <xf numFmtId="0" fontId="6" fillId="2" borderId="23" xfId="2" applyFont="1" applyFill="1" applyBorder="1" applyAlignment="1">
      <alignment horizontal="center" vertical="top" readingOrder="1"/>
    </xf>
    <xf numFmtId="0" fontId="25" fillId="2" borderId="22" xfId="2" applyFont="1" applyFill="1" applyBorder="1"/>
    <xf numFmtId="166" fontId="6" fillId="2" borderId="4" xfId="9" applyNumberFormat="1" applyFont="1" applyFill="1" applyBorder="1" applyAlignment="1"/>
    <xf numFmtId="0" fontId="5" fillId="2" borderId="23" xfId="2" applyFont="1" applyFill="1" applyBorder="1" applyAlignment="1">
      <alignment horizontal="center" vertical="top" readingOrder="1"/>
    </xf>
    <xf numFmtId="0" fontId="11" fillId="2" borderId="22" xfId="2" applyFont="1" applyFill="1" applyBorder="1"/>
    <xf numFmtId="3" fontId="6" fillId="2" borderId="4" xfId="9" applyNumberFormat="1" applyFont="1" applyFill="1" applyBorder="1" applyAlignment="1"/>
    <xf numFmtId="4" fontId="6" fillId="2" borderId="4" xfId="9" applyNumberFormat="1" applyFont="1" applyFill="1" applyBorder="1" applyAlignment="1"/>
    <xf numFmtId="164" fontId="6" fillId="2" borderId="26" xfId="2" applyNumberFormat="1" applyFont="1" applyFill="1" applyBorder="1" applyAlignment="1">
      <alignment horizontal="left"/>
    </xf>
    <xf numFmtId="0" fontId="5" fillId="2" borderId="27" xfId="2" applyFont="1" applyFill="1" applyBorder="1"/>
    <xf numFmtId="0" fontId="5" fillId="2" borderId="11" xfId="2" applyFont="1" applyFill="1" applyBorder="1"/>
    <xf numFmtId="3" fontId="5" fillId="2" borderId="11" xfId="2" applyNumberFormat="1" applyFont="1" applyFill="1" applyBorder="1"/>
    <xf numFmtId="4" fontId="5" fillId="2" borderId="6" xfId="9" applyNumberFormat="1" applyFont="1" applyFill="1" applyBorder="1"/>
    <xf numFmtId="4" fontId="5" fillId="2" borderId="11" xfId="9" applyNumberFormat="1" applyFont="1" applyFill="1" applyBorder="1"/>
    <xf numFmtId="0" fontId="5" fillId="2" borderId="28" xfId="2" applyFont="1" applyFill="1" applyBorder="1" applyAlignment="1">
      <alignment horizontal="left"/>
    </xf>
    <xf numFmtId="164" fontId="5" fillId="2" borderId="0" xfId="9" applyFont="1" applyFill="1" applyBorder="1"/>
    <xf numFmtId="2" fontId="5" fillId="2" borderId="23" xfId="2" applyNumberFormat="1" applyFont="1" applyFill="1" applyBorder="1" applyAlignment="1">
      <alignment horizontal="left"/>
    </xf>
    <xf numFmtId="4" fontId="6" fillId="5" borderId="0" xfId="3" applyNumberFormat="1" applyFont="1" applyFill="1"/>
    <xf numFmtId="10" fontId="6" fillId="5" borderId="0" xfId="1" applyNumberFormat="1" applyFont="1" applyFill="1"/>
    <xf numFmtId="0" fontId="6" fillId="5" borderId="0" xfId="3" applyFont="1" applyFill="1" applyAlignment="1">
      <alignment horizontal="left"/>
    </xf>
    <xf numFmtId="3" fontId="6" fillId="2" borderId="4" xfId="2" applyNumberFormat="1" applyFont="1" applyFill="1" applyBorder="1" applyAlignment="1">
      <alignment horizontal="center" vertical="top" readingOrder="1"/>
    </xf>
    <xf numFmtId="4" fontId="5" fillId="2" borderId="10" xfId="9" applyNumberFormat="1" applyFont="1" applyFill="1" applyBorder="1"/>
    <xf numFmtId="4" fontId="5" fillId="2" borderId="4" xfId="9" applyNumberFormat="1" applyFont="1" applyFill="1" applyBorder="1"/>
    <xf numFmtId="4" fontId="5" fillId="2" borderId="1" xfId="9" applyNumberFormat="1" applyFont="1" applyFill="1" applyBorder="1"/>
    <xf numFmtId="4" fontId="6" fillId="2" borderId="4" xfId="9" applyNumberFormat="1" applyFont="1" applyFill="1" applyBorder="1"/>
    <xf numFmtId="4" fontId="6" fillId="2" borderId="10" xfId="9" applyNumberFormat="1" applyFont="1" applyFill="1" applyBorder="1"/>
    <xf numFmtId="4" fontId="6" fillId="2" borderId="12" xfId="9" applyNumberFormat="1" applyFont="1" applyFill="1" applyBorder="1"/>
    <xf numFmtId="4" fontId="5" fillId="2" borderId="7" xfId="9" applyNumberFormat="1" applyFont="1" applyFill="1" applyBorder="1"/>
    <xf numFmtId="164" fontId="6" fillId="2" borderId="10" xfId="9" applyFont="1" applyFill="1" applyBorder="1" applyAlignment="1"/>
    <xf numFmtId="164" fontId="6" fillId="2" borderId="23" xfId="2" applyNumberFormat="1" applyFont="1" applyFill="1" applyBorder="1" applyAlignment="1">
      <alignment horizontal="left"/>
    </xf>
    <xf numFmtId="164" fontId="6" fillId="5" borderId="0" xfId="3" applyNumberFormat="1" applyFont="1" applyFill="1"/>
    <xf numFmtId="0" fontId="6" fillId="0" borderId="0" xfId="2" applyFont="1" applyFill="1"/>
    <xf numFmtId="0" fontId="6" fillId="0" borderId="0" xfId="3" applyFont="1" applyFill="1"/>
    <xf numFmtId="0" fontId="1" fillId="0" borderId="0" xfId="4" applyFont="1"/>
    <xf numFmtId="0" fontId="5" fillId="0" borderId="4" xfId="2" applyFont="1" applyFill="1" applyBorder="1" applyAlignment="1">
      <alignment horizontal="left" vertical="top" readingOrder="1"/>
    </xf>
    <xf numFmtId="0" fontId="5" fillId="0" borderId="0" xfId="2" applyFont="1" applyFill="1" applyBorder="1" applyAlignment="1">
      <alignment horizontal="left" vertical="top"/>
    </xf>
    <xf numFmtId="4" fontId="6" fillId="0" borderId="0" xfId="2" applyNumberFormat="1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6" fillId="0" borderId="5" xfId="2" applyFont="1" applyFill="1" applyBorder="1" applyAlignment="1">
      <alignment horizontal="left" vertical="top"/>
    </xf>
    <xf numFmtId="4" fontId="5" fillId="0" borderId="0" xfId="2" applyNumberFormat="1" applyFont="1" applyFill="1" applyBorder="1" applyAlignment="1">
      <alignment horizontal="left" vertical="top"/>
    </xf>
    <xf numFmtId="0" fontId="5" fillId="0" borderId="5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 readingOrder="1"/>
    </xf>
    <xf numFmtId="4" fontId="5" fillId="0" borderId="0" xfId="2" applyNumberFormat="1" applyFont="1" applyFill="1" applyBorder="1" applyAlignment="1">
      <alignment horizontal="left" vertical="top" readingOrder="1"/>
    </xf>
    <xf numFmtId="0" fontId="5" fillId="0" borderId="5" xfId="2" applyFont="1" applyFill="1" applyBorder="1" applyAlignment="1">
      <alignment horizontal="left" vertical="top" readingOrder="1"/>
    </xf>
    <xf numFmtId="0" fontId="5" fillId="0" borderId="6" xfId="2" applyFont="1" applyFill="1" applyBorder="1" applyAlignment="1">
      <alignment horizontal="center" vertical="top" readingOrder="1"/>
    </xf>
    <xf numFmtId="4" fontId="5" fillId="0" borderId="6" xfId="2" applyNumberFormat="1" applyFont="1" applyFill="1" applyBorder="1" applyAlignment="1">
      <alignment horizontal="center" vertical="top" readingOrder="1"/>
    </xf>
    <xf numFmtId="0" fontId="5" fillId="0" borderId="6" xfId="2" applyNumberFormat="1" applyFont="1" applyFill="1" applyBorder="1" applyAlignment="1">
      <alignment horizontal="center" vertical="top" wrapText="1" readingOrder="1"/>
    </xf>
    <xf numFmtId="0" fontId="5" fillId="0" borderId="7" xfId="2" applyFont="1" applyFill="1" applyBorder="1" applyAlignment="1">
      <alignment horizontal="center" vertical="top" wrapText="1" readingOrder="1"/>
    </xf>
    <xf numFmtId="0" fontId="5" fillId="0" borderId="4" xfId="2" applyFont="1" applyFill="1" applyBorder="1" applyAlignment="1">
      <alignment horizontal="center" vertical="top" readingOrder="1"/>
    </xf>
    <xf numFmtId="3" fontId="5" fillId="0" borderId="9" xfId="2" applyNumberFormat="1" applyFont="1" applyFill="1" applyBorder="1" applyAlignment="1">
      <alignment horizontal="center" vertical="top" readingOrder="1"/>
    </xf>
    <xf numFmtId="164" fontId="5" fillId="0" borderId="4" xfId="2" applyNumberFormat="1" applyFont="1" applyFill="1" applyBorder="1" applyAlignment="1">
      <alignment horizontal="center" vertical="top" wrapText="1" readingOrder="1"/>
    </xf>
    <xf numFmtId="164" fontId="5" fillId="0" borderId="10" xfId="2" applyNumberFormat="1" applyFont="1" applyFill="1" applyBorder="1" applyAlignment="1">
      <alignment horizontal="center" vertical="top" wrapText="1" readingOrder="1"/>
    </xf>
    <xf numFmtId="164" fontId="6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center" vertical="top" readingOrder="1"/>
    </xf>
    <xf numFmtId="0" fontId="5" fillId="0" borderId="4" xfId="2" applyFont="1" applyFill="1" applyBorder="1" applyAlignment="1"/>
    <xf numFmtId="0" fontId="6" fillId="0" borderId="4" xfId="2" applyFont="1" applyFill="1" applyBorder="1" applyAlignment="1">
      <alignment horizontal="left" vertical="top" readingOrder="1"/>
    </xf>
    <xf numFmtId="164" fontId="6" fillId="0" borderId="4" xfId="2" applyNumberFormat="1" applyFont="1" applyFill="1" applyBorder="1" applyAlignment="1">
      <alignment horizontal="center" vertical="top" wrapText="1" readingOrder="1"/>
    </xf>
    <xf numFmtId="4" fontId="6" fillId="0" borderId="10" xfId="2" applyNumberFormat="1" applyFont="1" applyFill="1" applyBorder="1" applyAlignment="1">
      <alignment horizontal="right" vertical="top" wrapText="1" readingOrder="1"/>
    </xf>
    <xf numFmtId="0" fontId="5" fillId="0" borderId="4" xfId="2" applyFont="1" applyFill="1" applyBorder="1"/>
    <xf numFmtId="3" fontId="5" fillId="0" borderId="10" xfId="2" applyNumberFormat="1" applyFont="1" applyFill="1" applyBorder="1" applyAlignment="1"/>
    <xf numFmtId="164" fontId="5" fillId="0" borderId="6" xfId="2" applyNumberFormat="1" applyFont="1" applyFill="1" applyBorder="1" applyAlignment="1"/>
    <xf numFmtId="164" fontId="5" fillId="0" borderId="7" xfId="2" applyNumberFormat="1" applyFont="1" applyFill="1" applyBorder="1" applyAlignment="1"/>
    <xf numFmtId="164" fontId="5" fillId="0" borderId="10" xfId="2" applyNumberFormat="1" applyFont="1" applyFill="1" applyBorder="1" applyAlignment="1"/>
    <xf numFmtId="4" fontId="6" fillId="0" borderId="10" xfId="2" applyNumberFormat="1" applyFont="1" applyFill="1" applyBorder="1" applyAlignment="1">
      <alignment horizontal="center" vertical="top" readingOrder="1"/>
    </xf>
    <xf numFmtId="4" fontId="6" fillId="0" borderId="4" xfId="2" applyNumberFormat="1" applyFont="1" applyFill="1" applyBorder="1" applyAlignment="1">
      <alignment horizontal="center" vertical="top" readingOrder="1"/>
    </xf>
    <xf numFmtId="0" fontId="6" fillId="0" borderId="10" xfId="2" applyFont="1" applyFill="1" applyBorder="1" applyAlignment="1">
      <alignment horizontal="left"/>
    </xf>
    <xf numFmtId="164" fontId="6" fillId="0" borderId="10" xfId="2" applyNumberFormat="1" applyFont="1" applyFill="1" applyBorder="1" applyAlignment="1">
      <alignment horizontal="center" vertical="top" wrapText="1" readingOrder="1"/>
    </xf>
    <xf numFmtId="0" fontId="6" fillId="0" borderId="4" xfId="2" applyFont="1" applyFill="1" applyBorder="1" applyAlignment="1">
      <alignment horizontal="center" vertical="top" readingOrder="1"/>
    </xf>
    <xf numFmtId="0" fontId="5" fillId="0" borderId="4" xfId="2" applyFont="1" applyFill="1" applyBorder="1" applyAlignment="1" applyProtection="1">
      <alignment horizontal="left" vertical="top" readingOrder="1"/>
    </xf>
    <xf numFmtId="164" fontId="5" fillId="0" borderId="4" xfId="2" applyNumberFormat="1" applyFont="1" applyFill="1" applyBorder="1" applyAlignment="1"/>
    <xf numFmtId="0" fontId="6" fillId="0" borderId="4" xfId="2" applyFont="1" applyFill="1" applyBorder="1"/>
    <xf numFmtId="3" fontId="6" fillId="0" borderId="10" xfId="2" applyNumberFormat="1" applyFont="1" applyFill="1" applyBorder="1" applyAlignment="1"/>
    <xf numFmtId="164" fontId="6" fillId="0" borderId="4" xfId="2" applyNumberFormat="1" applyFont="1" applyFill="1" applyBorder="1" applyAlignment="1"/>
    <xf numFmtId="164" fontId="6" fillId="0" borderId="10" xfId="2" applyNumberFormat="1" applyFont="1" applyFill="1" applyBorder="1" applyAlignment="1"/>
    <xf numFmtId="0" fontId="5" fillId="0" borderId="0" xfId="2" applyFont="1" applyFill="1"/>
    <xf numFmtId="3" fontId="5" fillId="0" borderId="10" xfId="2" applyNumberFormat="1" applyFont="1" applyFill="1" applyBorder="1" applyAlignment="1">
      <alignment horizontal="right"/>
    </xf>
    <xf numFmtId="3" fontId="6" fillId="0" borderId="10" xfId="2" applyNumberFormat="1" applyFont="1" applyFill="1" applyBorder="1" applyAlignment="1">
      <alignment horizontal="right"/>
    </xf>
    <xf numFmtId="0" fontId="11" fillId="0" borderId="4" xfId="2" applyFont="1" applyFill="1" applyBorder="1"/>
    <xf numFmtId="164" fontId="11" fillId="0" borderId="4" xfId="2" applyNumberFormat="1" applyFont="1" applyFill="1" applyBorder="1" applyAlignment="1"/>
    <xf numFmtId="4" fontId="6" fillId="0" borderId="10" xfId="3" applyNumberFormat="1" applyFont="1" applyFill="1" applyBorder="1"/>
    <xf numFmtId="164" fontId="11" fillId="0" borderId="10" xfId="2" applyNumberFormat="1" applyFont="1" applyFill="1" applyBorder="1" applyAlignment="1"/>
    <xf numFmtId="164" fontId="6" fillId="0" borderId="0" xfId="3" applyNumberFormat="1" applyFont="1" applyFill="1"/>
    <xf numFmtId="166" fontId="12" fillId="0" borderId="10" xfId="7" applyNumberFormat="1" applyFont="1" applyBorder="1"/>
    <xf numFmtId="0" fontId="6" fillId="0" borderId="10" xfId="3" applyNumberFormat="1" applyFont="1" applyFill="1" applyBorder="1"/>
    <xf numFmtId="3" fontId="6" fillId="0" borderId="10" xfId="2" applyNumberFormat="1" applyFont="1" applyFill="1" applyBorder="1"/>
    <xf numFmtId="164" fontId="6" fillId="0" borderId="4" xfId="2" applyNumberFormat="1" applyFont="1" applyFill="1" applyBorder="1"/>
    <xf numFmtId="0" fontId="5" fillId="0" borderId="11" xfId="2" applyFont="1" applyFill="1" applyBorder="1"/>
    <xf numFmtId="3" fontId="5" fillId="0" borderId="12" xfId="2" applyNumberFormat="1" applyFont="1" applyFill="1" applyBorder="1"/>
    <xf numFmtId="164" fontId="5" fillId="0" borderId="6" xfId="2" applyNumberFormat="1" applyFont="1" applyFill="1" applyBorder="1"/>
    <xf numFmtId="164" fontId="5" fillId="0" borderId="7" xfId="2" applyNumberFormat="1" applyFont="1" applyFill="1" applyBorder="1"/>
    <xf numFmtId="164" fontId="5" fillId="0" borderId="12" xfId="2" applyNumberFormat="1" applyFont="1" applyFill="1" applyBorder="1"/>
    <xf numFmtId="164" fontId="6" fillId="0" borderId="12" xfId="2" applyNumberFormat="1" applyFont="1" applyFill="1" applyBorder="1" applyAlignment="1">
      <alignment horizontal="left"/>
    </xf>
    <xf numFmtId="0" fontId="1" fillId="0" borderId="0" xfId="4" applyFont="1" applyFill="1"/>
    <xf numFmtId="3" fontId="5" fillId="0" borderId="4" xfId="2" applyNumberFormat="1" applyFont="1" applyFill="1" applyBorder="1" applyAlignment="1">
      <alignment horizontal="center" vertical="top" readingOrder="1"/>
    </xf>
    <xf numFmtId="3" fontId="6" fillId="0" borderId="4" xfId="2" applyNumberFormat="1" applyFont="1" applyFill="1" applyBorder="1" applyAlignment="1"/>
    <xf numFmtId="166" fontId="1" fillId="0" borderId="0" xfId="4" applyNumberFormat="1" applyFont="1" applyFill="1"/>
    <xf numFmtId="0" fontId="6" fillId="0" borderId="10" xfId="2" applyNumberFormat="1" applyFont="1" applyFill="1" applyBorder="1" applyAlignment="1">
      <alignment readingOrder="1"/>
    </xf>
    <xf numFmtId="3" fontId="5" fillId="0" borderId="11" xfId="2" applyNumberFormat="1" applyFont="1" applyFill="1" applyBorder="1"/>
    <xf numFmtId="0" fontId="5" fillId="0" borderId="12" xfId="2" applyFont="1" applyFill="1" applyBorder="1" applyAlignment="1">
      <alignment horizontal="left"/>
    </xf>
    <xf numFmtId="0" fontId="5" fillId="0" borderId="0" xfId="2" applyFont="1" applyFill="1" applyBorder="1"/>
    <xf numFmtId="3" fontId="5" fillId="0" borderId="0" xfId="2" applyNumberFormat="1" applyFont="1" applyFill="1" applyBorder="1"/>
    <xf numFmtId="164" fontId="5" fillId="0" borderId="0" xfId="2" applyNumberFormat="1" applyFont="1" applyFill="1" applyBorder="1"/>
    <xf numFmtId="0" fontId="5" fillId="0" borderId="5" xfId="2" applyFont="1" applyFill="1" applyBorder="1" applyAlignment="1">
      <alignment horizontal="left"/>
    </xf>
    <xf numFmtId="0" fontId="6" fillId="0" borderId="4" xfId="4" applyFont="1" applyFill="1" applyBorder="1" applyAlignment="1">
      <alignment horizontal="left" vertical="top" readingOrder="1"/>
    </xf>
    <xf numFmtId="164" fontId="6" fillId="0" borderId="0" xfId="2" applyNumberFormat="1" applyFont="1" applyFill="1"/>
    <xf numFmtId="0" fontId="6" fillId="0" borderId="0" xfId="2" applyFont="1" applyFill="1" applyAlignment="1">
      <alignment horizontal="left"/>
    </xf>
    <xf numFmtId="0" fontId="5" fillId="2" borderId="0" xfId="2" applyFont="1" applyFill="1" applyBorder="1" applyAlignment="1">
      <alignment horizontal="left" vertical="top"/>
    </xf>
    <xf numFmtId="4" fontId="6" fillId="2" borderId="0" xfId="2" applyNumberFormat="1" applyFont="1" applyFill="1" applyBorder="1" applyAlignment="1">
      <alignment vertical="top"/>
    </xf>
    <xf numFmtId="0" fontId="6" fillId="2" borderId="0" xfId="2" applyFont="1" applyFill="1" applyBorder="1" applyAlignment="1">
      <alignment vertical="top"/>
    </xf>
    <xf numFmtId="0" fontId="5" fillId="2" borderId="0" xfId="2" applyFont="1" applyFill="1" applyBorder="1" applyAlignment="1">
      <alignment horizontal="left" vertical="top" readingOrder="1"/>
    </xf>
    <xf numFmtId="4" fontId="5" fillId="2" borderId="0" xfId="2" applyNumberFormat="1" applyFont="1" applyFill="1" applyBorder="1" applyAlignment="1">
      <alignment horizontal="left" vertical="top" readingOrder="1"/>
    </xf>
    <xf numFmtId="4" fontId="5" fillId="0" borderId="4" xfId="2" applyNumberFormat="1" applyFont="1" applyFill="1" applyBorder="1" applyAlignment="1">
      <alignment horizontal="center" vertical="top" readingOrder="1"/>
    </xf>
    <xf numFmtId="0" fontId="5" fillId="0" borderId="4" xfId="2" applyNumberFormat="1" applyFont="1" applyFill="1" applyBorder="1" applyAlignment="1">
      <alignment horizontal="center" vertical="top" wrapText="1" readingOrder="1"/>
    </xf>
    <xf numFmtId="0" fontId="5" fillId="0" borderId="10" xfId="2" applyFont="1" applyFill="1" applyBorder="1" applyAlignment="1">
      <alignment horizontal="center" vertical="top" wrapText="1" readingOrder="1"/>
    </xf>
    <xf numFmtId="0" fontId="5" fillId="0" borderId="10" xfId="2" applyFont="1" applyFill="1" applyBorder="1" applyAlignment="1">
      <alignment horizontal="left" vertical="top" wrapText="1" readingOrder="1"/>
    </xf>
    <xf numFmtId="4" fontId="6" fillId="0" borderId="4" xfId="2" applyNumberFormat="1" applyFont="1" applyFill="1" applyBorder="1" applyAlignment="1">
      <alignment horizontal="right" vertical="top" readingOrder="1"/>
    </xf>
    <xf numFmtId="0" fontId="6" fillId="0" borderId="10" xfId="2" applyFont="1" applyFill="1" applyBorder="1" applyAlignment="1">
      <alignment horizontal="right" vertical="top" wrapText="1" readingOrder="1"/>
    </xf>
    <xf numFmtId="168" fontId="5" fillId="0" borderId="10" xfId="2" applyNumberFormat="1" applyFont="1" applyFill="1" applyBorder="1" applyAlignment="1">
      <alignment horizontal="right"/>
    </xf>
    <xf numFmtId="0" fontId="6" fillId="0" borderId="0" xfId="3" applyFont="1" applyFill="1" applyBorder="1"/>
    <xf numFmtId="0" fontId="1" fillId="0" borderId="0" xfId="4" applyFont="1" applyFill="1" applyBorder="1"/>
    <xf numFmtId="2" fontId="6" fillId="0" borderId="10" xfId="2" applyNumberFormat="1" applyFont="1" applyFill="1" applyBorder="1" applyAlignment="1">
      <alignment horizontal="right"/>
    </xf>
    <xf numFmtId="168" fontId="5" fillId="0" borderId="10" xfId="2" applyNumberFormat="1" applyFont="1" applyFill="1" applyBorder="1" applyAlignment="1"/>
    <xf numFmtId="0" fontId="6" fillId="0" borderId="10" xfId="2" applyNumberFormat="1" applyFont="1" applyFill="1" applyBorder="1" applyAlignment="1">
      <alignment horizontal="right" vertical="top" wrapText="1" readingOrder="1"/>
    </xf>
    <xf numFmtId="0" fontId="1" fillId="0" borderId="0" xfId="4" applyFont="1" applyBorder="1"/>
    <xf numFmtId="49" fontId="13" fillId="3" borderId="0" xfId="0" applyNumberFormat="1" applyFont="1" applyFill="1" applyBorder="1" applyAlignment="1">
      <alignment horizontal="left"/>
    </xf>
    <xf numFmtId="10" fontId="13" fillId="0" borderId="0" xfId="0" applyNumberFormat="1" applyFont="1" applyBorder="1"/>
    <xf numFmtId="0" fontId="6" fillId="0" borderId="4" xfId="7" quotePrefix="1" applyFont="1" applyFill="1" applyBorder="1" applyAlignment="1">
      <alignment horizontal="left"/>
    </xf>
    <xf numFmtId="0" fontId="5" fillId="0" borderId="7" xfId="7" quotePrefix="1" applyFont="1" applyFill="1" applyBorder="1" applyAlignment="1">
      <alignment horizontal="center"/>
    </xf>
    <xf numFmtId="0" fontId="5" fillId="0" borderId="0" xfId="4" applyFont="1" applyFill="1" applyBorder="1" applyAlignment="1">
      <alignment vertical="top" readingOrder="1"/>
    </xf>
    <xf numFmtId="0" fontId="6" fillId="0" borderId="7" xfId="7" quotePrefix="1" applyFont="1" applyFill="1" applyBorder="1" applyAlignment="1">
      <alignment horizontal="left" wrapText="1"/>
    </xf>
    <xf numFmtId="0" fontId="0" fillId="0" borderId="7" xfId="0" applyFont="1" applyBorder="1"/>
    <xf numFmtId="0" fontId="6" fillId="0" borderId="4" xfId="7" quotePrefix="1" applyFont="1" applyFill="1" applyBorder="1" applyAlignment="1">
      <alignment horizontal="left" wrapText="1"/>
    </xf>
    <xf numFmtId="0" fontId="2" fillId="0" borderId="7" xfId="4" applyFont="1" applyFill="1" applyBorder="1"/>
    <xf numFmtId="0" fontId="2" fillId="0" borderId="7" xfId="4" applyFont="1" applyFill="1" applyBorder="1" applyAlignment="1">
      <alignment wrapText="1"/>
    </xf>
    <xf numFmtId="0" fontId="8" fillId="0" borderId="15" xfId="4" applyNumberFormat="1" applyFont="1" applyFill="1" applyBorder="1" applyAlignment="1">
      <alignment horizontal="left"/>
    </xf>
    <xf numFmtId="169" fontId="1" fillId="0" borderId="7" xfId="4" applyNumberFormat="1" applyFont="1" applyFill="1" applyBorder="1"/>
    <xf numFmtId="4" fontId="1" fillId="0" borderId="7" xfId="4" applyNumberFormat="1" applyFont="1" applyFill="1" applyBorder="1"/>
    <xf numFmtId="4" fontId="5" fillId="2" borderId="0" xfId="2" applyNumberFormat="1" applyFont="1" applyFill="1" applyBorder="1" applyAlignment="1">
      <alignment horizontal="left" vertical="top"/>
    </xf>
    <xf numFmtId="0" fontId="6" fillId="0" borderId="10" xfId="2" applyFont="1" applyFill="1" applyBorder="1" applyAlignment="1">
      <alignment horizontal="right" vertical="top"/>
    </xf>
    <xf numFmtId="0" fontId="5" fillId="2" borderId="0" xfId="2" applyFont="1" applyFill="1" applyBorder="1"/>
    <xf numFmtId="3" fontId="5" fillId="2" borderId="0" xfId="2" applyNumberFormat="1" applyFont="1" applyFill="1" applyBorder="1"/>
    <xf numFmtId="164" fontId="5" fillId="2" borderId="0" xfId="2" applyNumberFormat="1" applyFont="1" applyFill="1" applyBorder="1"/>
    <xf numFmtId="0" fontId="6" fillId="0" borderId="0" xfId="3" applyFont="1" applyFill="1" applyProtection="1"/>
    <xf numFmtId="0" fontId="5" fillId="2" borderId="0" xfId="2" applyFont="1" applyFill="1" applyBorder="1" applyAlignment="1" applyProtection="1">
      <alignment horizontal="left" vertical="top"/>
    </xf>
    <xf numFmtId="4" fontId="6" fillId="2" borderId="0" xfId="2" applyNumberFormat="1" applyFont="1" applyFill="1" applyBorder="1" applyAlignment="1" applyProtection="1">
      <alignment vertical="top"/>
    </xf>
    <xf numFmtId="0" fontId="6" fillId="2" borderId="0" xfId="2" applyFont="1" applyFill="1" applyBorder="1" applyAlignment="1" applyProtection="1">
      <alignment vertical="top"/>
    </xf>
    <xf numFmtId="0" fontId="6" fillId="2" borderId="5" xfId="2" applyFont="1" applyFill="1" applyBorder="1" applyAlignment="1" applyProtection="1">
      <alignment horizontal="left" vertical="top"/>
    </xf>
    <xf numFmtId="0" fontId="15" fillId="0" borderId="4" xfId="2" applyFont="1" applyFill="1" applyBorder="1" applyAlignment="1">
      <alignment horizontal="left" vertical="top" readingOrder="1"/>
    </xf>
    <xf numFmtId="0" fontId="5" fillId="2" borderId="0" xfId="2" applyFont="1" applyFill="1" applyBorder="1" applyAlignment="1" applyProtection="1">
      <alignment horizontal="left" vertical="top" readingOrder="1"/>
    </xf>
    <xf numFmtId="4" fontId="5" fillId="2" borderId="0" xfId="2" applyNumberFormat="1" applyFont="1" applyFill="1" applyBorder="1" applyAlignment="1" applyProtection="1">
      <alignment horizontal="left" vertical="top" readingOrder="1"/>
    </xf>
    <xf numFmtId="0" fontId="5" fillId="2" borderId="5" xfId="2" applyFont="1" applyFill="1" applyBorder="1" applyAlignment="1" applyProtection="1">
      <alignment horizontal="left" vertical="top" readingOrder="1"/>
    </xf>
    <xf numFmtId="0" fontId="5" fillId="2" borderId="4" xfId="2" applyFont="1" applyFill="1" applyBorder="1" applyAlignment="1" applyProtection="1">
      <alignment horizontal="left" vertical="top" readingOrder="1"/>
    </xf>
    <xf numFmtId="4" fontId="5" fillId="2" borderId="6" xfId="2" applyNumberFormat="1" applyFont="1" applyFill="1" applyBorder="1" applyAlignment="1" applyProtection="1">
      <alignment horizontal="center" vertical="top" readingOrder="1"/>
    </xf>
    <xf numFmtId="0" fontId="5" fillId="0" borderId="6" xfId="2" applyNumberFormat="1" applyFont="1" applyFill="1" applyBorder="1" applyAlignment="1" applyProtection="1">
      <alignment horizontal="center" vertical="top" wrapText="1" readingOrder="1"/>
    </xf>
    <xf numFmtId="0" fontId="5" fillId="2" borderId="7" xfId="2" applyFont="1" applyFill="1" applyBorder="1" applyAlignment="1" applyProtection="1">
      <alignment horizontal="center" vertical="top" wrapText="1" readingOrder="1"/>
    </xf>
    <xf numFmtId="0" fontId="6" fillId="0" borderId="4" xfId="2" applyFont="1" applyFill="1" applyBorder="1" applyProtection="1"/>
    <xf numFmtId="3" fontId="11" fillId="0" borderId="4" xfId="2" applyNumberFormat="1" applyFont="1" applyFill="1" applyBorder="1" applyAlignment="1" applyProtection="1"/>
    <xf numFmtId="164" fontId="11" fillId="0" borderId="4" xfId="2" applyNumberFormat="1" applyFont="1" applyFill="1" applyBorder="1" applyAlignment="1" applyProtection="1">
      <alignment horizontal="center"/>
    </xf>
    <xf numFmtId="164" fontId="11" fillId="0" borderId="10" xfId="2" applyNumberFormat="1" applyFont="1" applyFill="1" applyBorder="1" applyAlignment="1" applyProtection="1">
      <alignment horizontal="center"/>
    </xf>
    <xf numFmtId="0" fontId="6" fillId="0" borderId="4" xfId="2" applyFont="1" applyFill="1" applyBorder="1" applyAlignment="1" applyProtection="1">
      <alignment horizontal="left" vertical="top" readingOrder="1"/>
    </xf>
    <xf numFmtId="4" fontId="6" fillId="0" borderId="0" xfId="3" applyNumberFormat="1" applyFont="1" applyFill="1" applyProtection="1"/>
    <xf numFmtId="0" fontId="5" fillId="0" borderId="4" xfId="2" applyFont="1" applyFill="1" applyBorder="1" applyAlignment="1" applyProtection="1">
      <alignment horizontal="center" vertical="top" readingOrder="1"/>
    </xf>
    <xf numFmtId="164" fontId="5" fillId="0" borderId="6" xfId="2" applyNumberFormat="1" applyFont="1" applyFill="1" applyBorder="1" applyAlignment="1" applyProtection="1">
      <alignment horizontal="center"/>
    </xf>
    <xf numFmtId="164" fontId="5" fillId="0" borderId="4" xfId="2" applyNumberFormat="1" applyFont="1" applyFill="1" applyBorder="1" applyAlignment="1" applyProtection="1">
      <alignment horizontal="center"/>
    </xf>
    <xf numFmtId="0" fontId="5" fillId="0" borderId="4" xfId="2" applyFont="1" applyFill="1" applyBorder="1" applyProtection="1"/>
    <xf numFmtId="3" fontId="6" fillId="0" borderId="4" xfId="2" applyNumberFormat="1" applyFont="1" applyFill="1" applyBorder="1" applyAlignment="1" applyProtection="1"/>
    <xf numFmtId="4" fontId="6" fillId="0" borderId="10" xfId="3" applyNumberFormat="1" applyFont="1" applyFill="1" applyBorder="1" applyProtection="1"/>
    <xf numFmtId="4" fontId="6" fillId="0" borderId="5" xfId="3" applyNumberFormat="1" applyFont="1" applyFill="1" applyBorder="1" applyProtection="1"/>
    <xf numFmtId="164" fontId="6" fillId="0" borderId="10" xfId="2" applyNumberFormat="1" applyFont="1" applyFill="1" applyBorder="1" applyAlignment="1" applyProtection="1">
      <alignment horizontal="left"/>
    </xf>
    <xf numFmtId="164" fontId="6" fillId="0" borderId="4" xfId="2" applyNumberFormat="1" applyFont="1" applyFill="1" applyBorder="1" applyAlignment="1" applyProtection="1">
      <alignment horizontal="center"/>
    </xf>
    <xf numFmtId="0" fontId="11" fillId="0" borderId="10" xfId="2" applyNumberFormat="1" applyFont="1" applyFill="1" applyBorder="1" applyAlignment="1" applyProtection="1">
      <alignment horizontal="right"/>
    </xf>
    <xf numFmtId="0" fontId="5" fillId="0" borderId="11" xfId="2" applyFont="1" applyFill="1" applyBorder="1" applyProtection="1"/>
    <xf numFmtId="3" fontId="5" fillId="0" borderId="11" xfId="2" applyNumberFormat="1" applyFont="1" applyFill="1" applyBorder="1" applyProtection="1"/>
    <xf numFmtId="164" fontId="5" fillId="0" borderId="11" xfId="2" applyNumberFormat="1" applyFont="1" applyFill="1" applyBorder="1" applyAlignment="1" applyProtection="1">
      <alignment horizontal="center"/>
    </xf>
    <xf numFmtId="0" fontId="5" fillId="0" borderId="12" xfId="2" applyFont="1" applyFill="1" applyBorder="1" applyAlignment="1" applyProtection="1">
      <alignment horizontal="left"/>
    </xf>
    <xf numFmtId="0" fontId="6" fillId="2" borderId="4" xfId="2" applyFont="1" applyFill="1" applyBorder="1" applyProtection="1"/>
    <xf numFmtId="0" fontId="5" fillId="0" borderId="0" xfId="2" applyFont="1" applyFill="1" applyBorder="1" applyProtection="1"/>
    <xf numFmtId="3" fontId="5" fillId="0" borderId="0" xfId="2" applyNumberFormat="1" applyFont="1" applyFill="1" applyBorder="1" applyProtection="1"/>
    <xf numFmtId="164" fontId="5" fillId="0" borderId="0" xfId="2" applyNumberFormat="1" applyFont="1" applyFill="1" applyBorder="1" applyAlignment="1" applyProtection="1">
      <alignment horizontal="center"/>
    </xf>
    <xf numFmtId="0" fontId="5" fillId="0" borderId="5" xfId="2" applyFont="1" applyFill="1" applyBorder="1" applyAlignment="1" applyProtection="1">
      <alignment horizontal="left"/>
    </xf>
    <xf numFmtId="0" fontId="5" fillId="2" borderId="0" xfId="2" applyFont="1" applyFill="1" applyBorder="1" applyProtection="1"/>
    <xf numFmtId="3" fontId="5" fillId="2" borderId="0" xfId="2" applyNumberFormat="1" applyFont="1" applyFill="1" applyBorder="1" applyProtection="1"/>
    <xf numFmtId="164" fontId="5" fillId="2" borderId="0" xfId="2" applyNumberFormat="1" applyFont="1" applyFill="1" applyBorder="1" applyAlignment="1" applyProtection="1">
      <alignment horizontal="center"/>
    </xf>
    <xf numFmtId="0" fontId="5" fillId="2" borderId="5" xfId="2" applyFont="1" applyFill="1" applyBorder="1" applyAlignment="1" applyProtection="1">
      <alignment horizontal="left"/>
    </xf>
    <xf numFmtId="0" fontId="6" fillId="2" borderId="0" xfId="2" applyFont="1" applyFill="1" applyProtection="1"/>
    <xf numFmtId="0" fontId="6" fillId="2" borderId="0" xfId="2" applyFont="1" applyFill="1" applyAlignment="1" applyProtection="1">
      <alignment horizontal="left"/>
    </xf>
    <xf numFmtId="164" fontId="6" fillId="2" borderId="0" xfId="2" applyNumberFormat="1" applyFont="1" applyFill="1" applyProtection="1"/>
    <xf numFmtId="4" fontId="6" fillId="0" borderId="0" xfId="3" applyNumberFormat="1" applyFont="1" applyFill="1"/>
    <xf numFmtId="166" fontId="6" fillId="0" borderId="0" xfId="3" applyNumberFormat="1" applyFont="1" applyFill="1"/>
    <xf numFmtId="3" fontId="6" fillId="0" borderId="4" xfId="2" applyNumberFormat="1" applyFont="1" applyFill="1" applyBorder="1" applyAlignment="1">
      <alignment horizontal="right" vertical="top" readingOrder="1"/>
    </xf>
    <xf numFmtId="0" fontId="6" fillId="0" borderId="4" xfId="2" applyNumberFormat="1" applyFont="1" applyFill="1" applyBorder="1" applyAlignment="1"/>
    <xf numFmtId="167" fontId="6" fillId="0" borderId="4" xfId="2" applyNumberFormat="1" applyFont="1" applyFill="1" applyBorder="1" applyAlignment="1"/>
    <xf numFmtId="164" fontId="5" fillId="0" borderId="11" xfId="2" applyNumberFormat="1" applyFont="1" applyFill="1" applyBorder="1"/>
    <xf numFmtId="164" fontId="5" fillId="2" borderId="0" xfId="2" applyNumberFormat="1" applyFont="1" applyFill="1" applyBorder="1" applyAlignment="1"/>
    <xf numFmtId="4" fontId="5" fillId="0" borderId="7" xfId="2" applyNumberFormat="1" applyFont="1" applyFill="1" applyBorder="1" applyAlignment="1">
      <alignment horizontal="center" vertical="top" readingOrder="1"/>
    </xf>
    <xf numFmtId="164" fontId="5" fillId="0" borderId="5" xfId="2" applyNumberFormat="1" applyFont="1" applyFill="1" applyBorder="1" applyAlignment="1">
      <alignment horizontal="center" vertical="top" wrapText="1" readingOrder="1"/>
    </xf>
    <xf numFmtId="0" fontId="6" fillId="0" borderId="4" xfId="2" applyFont="1" applyFill="1" applyBorder="1" applyAlignment="1">
      <alignment horizontal="left"/>
    </xf>
    <xf numFmtId="164" fontId="6" fillId="0" borderId="5" xfId="2" applyNumberFormat="1" applyFont="1" applyFill="1" applyBorder="1" applyAlignment="1">
      <alignment horizontal="center" vertical="top" wrapText="1" readingOrder="1"/>
    </xf>
    <xf numFmtId="166" fontId="6" fillId="0" borderId="0" xfId="2" applyNumberFormat="1" applyFont="1" applyFill="1"/>
    <xf numFmtId="164" fontId="5" fillId="0" borderId="6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/>
    <xf numFmtId="4" fontId="5" fillId="0" borderId="4" xfId="2" applyNumberFormat="1" applyFont="1" applyFill="1" applyBorder="1" applyAlignment="1">
      <alignment horizontal="center" readingOrder="1"/>
    </xf>
    <xf numFmtId="4" fontId="5" fillId="0" borderId="4" xfId="2" applyNumberFormat="1" applyFont="1" applyFill="1" applyBorder="1" applyAlignment="1">
      <alignment horizontal="right"/>
    </xf>
    <xf numFmtId="164" fontId="5" fillId="0" borderId="5" xfId="2" applyNumberFormat="1" applyFont="1" applyFill="1" applyBorder="1" applyAlignment="1"/>
    <xf numFmtId="0" fontId="6" fillId="0" borderId="5" xfId="2" applyNumberFormat="1" applyFont="1" applyFill="1" applyBorder="1" applyAlignment="1">
      <alignment horizontal="left"/>
    </xf>
    <xf numFmtId="4" fontId="6" fillId="0" borderId="4" xfId="2" applyNumberFormat="1" applyFont="1" applyFill="1" applyBorder="1" applyAlignment="1">
      <alignment vertical="top" readingOrder="1"/>
    </xf>
    <xf numFmtId="164" fontId="6" fillId="0" borderId="4" xfId="2" applyNumberFormat="1" applyFont="1" applyFill="1" applyBorder="1" applyAlignment="1">
      <alignment horizontal="right"/>
    </xf>
    <xf numFmtId="4" fontId="6" fillId="0" borderId="5" xfId="2" applyNumberFormat="1" applyFont="1" applyFill="1" applyBorder="1" applyAlignment="1"/>
    <xf numFmtId="15" fontId="6" fillId="0" borderId="0" xfId="3" applyNumberFormat="1" applyFont="1" applyFill="1"/>
    <xf numFmtId="164" fontId="5" fillId="0" borderId="4" xfId="2" applyNumberFormat="1" applyFont="1" applyFill="1" applyBorder="1" applyAlignment="1">
      <alignment horizontal="right"/>
    </xf>
    <xf numFmtId="4" fontId="6" fillId="0" borderId="4" xfId="2" applyNumberFormat="1" applyFont="1" applyFill="1" applyBorder="1" applyAlignment="1">
      <alignment horizontal="center" readingOrder="1"/>
    </xf>
    <xf numFmtId="164" fontId="5" fillId="0" borderId="7" xfId="2" applyNumberFormat="1" applyFont="1" applyFill="1" applyBorder="1" applyAlignment="1">
      <alignment horizontal="right"/>
    </xf>
    <xf numFmtId="164" fontId="5" fillId="0" borderId="10" xfId="2" applyNumberFormat="1" applyFont="1" applyFill="1" applyBorder="1" applyAlignment="1">
      <alignment horizontal="center"/>
    </xf>
    <xf numFmtId="0" fontId="6" fillId="0" borderId="5" xfId="2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center"/>
    </xf>
    <xf numFmtId="164" fontId="6" fillId="0" borderId="10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3" fontId="6" fillId="0" borderId="5" xfId="2" applyNumberFormat="1" applyFont="1" applyFill="1" applyBorder="1" applyAlignment="1"/>
    <xf numFmtId="3" fontId="6" fillId="0" borderId="4" xfId="2" applyNumberFormat="1" applyFont="1" applyFill="1" applyBorder="1"/>
    <xf numFmtId="3" fontId="6" fillId="0" borderId="5" xfId="2" applyNumberFormat="1" applyFont="1" applyFill="1" applyBorder="1"/>
    <xf numFmtId="3" fontId="5" fillId="0" borderId="16" xfId="2" applyNumberFormat="1" applyFont="1" applyFill="1" applyBorder="1"/>
    <xf numFmtId="0" fontId="6" fillId="2" borderId="0" xfId="2" applyFont="1" applyFill="1" applyBorder="1"/>
    <xf numFmtId="0" fontId="6" fillId="0" borderId="0" xfId="4" applyFont="1" applyFill="1" applyBorder="1" applyAlignment="1">
      <alignment horizontal="left" vertical="top" readingOrder="1"/>
    </xf>
    <xf numFmtId="0" fontId="8" fillId="3" borderId="15" xfId="4" applyNumberFormat="1" applyFont="1" applyFill="1" applyBorder="1" applyAlignment="1">
      <alignment horizontal="left"/>
    </xf>
    <xf numFmtId="0" fontId="1" fillId="0" borderId="7" xfId="4" applyFont="1" applyBorder="1"/>
    <xf numFmtId="169" fontId="1" fillId="0" borderId="7" xfId="4" applyNumberFormat="1" applyFont="1" applyBorder="1"/>
    <xf numFmtId="0" fontId="8" fillId="3" borderId="17" xfId="4" applyNumberFormat="1" applyFont="1" applyFill="1" applyBorder="1" applyAlignment="1">
      <alignment horizontal="left"/>
    </xf>
    <xf numFmtId="0" fontId="1" fillId="0" borderId="9" xfId="4" applyFont="1" applyBorder="1"/>
    <xf numFmtId="169" fontId="1" fillId="0" borderId="9" xfId="4" applyNumberFormat="1" applyFont="1" applyBorder="1"/>
    <xf numFmtId="0" fontId="8" fillId="3" borderId="7" xfId="4" applyNumberFormat="1" applyFont="1" applyFill="1" applyBorder="1" applyAlignment="1">
      <alignment horizontal="left"/>
    </xf>
    <xf numFmtId="0" fontId="8" fillId="3" borderId="0" xfId="4" applyNumberFormat="1" applyFont="1" applyFill="1" applyBorder="1" applyAlignment="1">
      <alignment horizontal="left"/>
    </xf>
    <xf numFmtId="169" fontId="1" fillId="0" borderId="0" xfId="4" applyNumberFormat="1" applyFont="1" applyBorder="1"/>
    <xf numFmtId="3" fontId="5" fillId="0" borderId="4" xfId="2" applyNumberFormat="1" applyFont="1" applyFill="1" applyBorder="1" applyAlignment="1">
      <alignment horizontal="right" vertical="top" readingOrder="1"/>
    </xf>
    <xf numFmtId="49" fontId="8" fillId="3" borderId="0" xfId="2" applyNumberFormat="1" applyFont="1" applyFill="1" applyBorder="1" applyAlignment="1">
      <alignment horizontal="left"/>
    </xf>
    <xf numFmtId="0" fontId="6" fillId="0" borderId="10" xfId="2" applyFont="1" applyFill="1" applyBorder="1" applyAlignment="1">
      <alignment horizontal="left" vertical="top" wrapText="1" readingOrder="1"/>
    </xf>
    <xf numFmtId="0" fontId="6" fillId="0" borderId="4" xfId="2" applyFont="1" applyFill="1" applyBorder="1" applyAlignment="1">
      <alignment horizontal="right" vertical="top" readingOrder="1"/>
    </xf>
    <xf numFmtId="3" fontId="5" fillId="0" borderId="4" xfId="2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right"/>
    </xf>
    <xf numFmtId="3" fontId="5" fillId="0" borderId="4" xfId="2" applyNumberFormat="1" applyFont="1" applyFill="1" applyBorder="1" applyAlignment="1"/>
    <xf numFmtId="0" fontId="22" fillId="3" borderId="15" xfId="0" applyNumberFormat="1" applyFont="1" applyFill="1" applyBorder="1" applyAlignment="1">
      <alignment horizontal="right"/>
    </xf>
    <xf numFmtId="0" fontId="20" fillId="3" borderId="15" xfId="0" applyNumberFormat="1" applyFont="1" applyFill="1" applyBorder="1" applyAlignment="1">
      <alignment horizontal="right"/>
    </xf>
    <xf numFmtId="0" fontId="6" fillId="0" borderId="4" xfId="2" applyFont="1" applyFill="1" applyBorder="1" applyAlignment="1"/>
    <xf numFmtId="3" fontId="6" fillId="0" borderId="10" xfId="2" applyNumberFormat="1" applyFont="1" applyFill="1" applyBorder="1" applyAlignment="1">
      <alignment horizontal="right" vertical="top" readingOrder="1"/>
    </xf>
    <xf numFmtId="4" fontId="5" fillId="0" borderId="4" xfId="2" applyNumberFormat="1" applyFont="1" applyFill="1" applyBorder="1" applyAlignment="1">
      <alignment vertical="top" readingOrder="1"/>
    </xf>
    <xf numFmtId="0" fontId="6" fillId="0" borderId="10" xfId="2" applyNumberFormat="1" applyFont="1" applyFill="1" applyBorder="1" applyAlignment="1">
      <alignment horizontal="right" wrapText="1" readingOrder="1"/>
    </xf>
    <xf numFmtId="164" fontId="5" fillId="2" borderId="0" xfId="2" applyNumberFormat="1" applyFont="1" applyFill="1" applyBorder="1" applyAlignment="1">
      <alignment horizontal="left"/>
    </xf>
    <xf numFmtId="0" fontId="1" fillId="0" borderId="7" xfId="4" applyFont="1" applyFill="1" applyBorder="1"/>
    <xf numFmtId="0" fontId="6" fillId="0" borderId="1" xfId="3" applyFont="1" applyFill="1" applyBorder="1"/>
    <xf numFmtId="0" fontId="6" fillId="0" borderId="4" xfId="3" applyFont="1" applyFill="1" applyBorder="1"/>
    <xf numFmtId="0" fontId="5" fillId="0" borderId="4" xfId="2" applyFont="1" applyFill="1" applyBorder="1" applyAlignment="1">
      <alignment horizontal="center" vertical="top" wrapText="1" readingOrder="1"/>
    </xf>
    <xf numFmtId="0" fontId="5" fillId="0" borderId="10" xfId="2" applyFont="1" applyFill="1" applyBorder="1" applyAlignment="1">
      <alignment horizontal="left"/>
    </xf>
    <xf numFmtId="164" fontId="6" fillId="0" borderId="4" xfId="2" applyNumberFormat="1" applyFont="1" applyFill="1" applyBorder="1" applyAlignment="1">
      <alignment horizontal="center"/>
    </xf>
    <xf numFmtId="4" fontId="6" fillId="0" borderId="4" xfId="3" applyNumberFormat="1" applyFont="1" applyFill="1" applyBorder="1"/>
    <xf numFmtId="164" fontId="5" fillId="0" borderId="6" xfId="2" applyNumberFormat="1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center"/>
    </xf>
    <xf numFmtId="4" fontId="11" fillId="0" borderId="4" xfId="2" applyNumberFormat="1" applyFont="1" applyFill="1" applyBorder="1" applyAlignment="1" applyProtection="1">
      <alignment horizontal="right"/>
    </xf>
    <xf numFmtId="0" fontId="6" fillId="0" borderId="4" xfId="2" applyFont="1" applyFill="1" applyBorder="1" applyAlignment="1" applyProtection="1">
      <alignment horizontal="center" vertical="top" readingOrder="1"/>
    </xf>
    <xf numFmtId="164" fontId="5" fillId="0" borderId="7" xfId="2" applyNumberFormat="1" applyFont="1" applyFill="1" applyBorder="1" applyAlignment="1" applyProtection="1">
      <alignment horizontal="center"/>
    </xf>
    <xf numFmtId="167" fontId="6" fillId="0" borderId="0" xfId="3" applyNumberFormat="1" applyFont="1" applyFill="1"/>
    <xf numFmtId="164" fontId="5" fillId="0" borderId="11" xfId="2" applyNumberFormat="1" applyFont="1" applyFill="1" applyBorder="1" applyAlignment="1">
      <alignment horizontal="center"/>
    </xf>
    <xf numFmtId="164" fontId="5" fillId="2" borderId="0" xfId="2" applyNumberFormat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left"/>
    </xf>
    <xf numFmtId="4" fontId="6" fillId="0" borderId="0" xfId="3" applyNumberFormat="1" applyFont="1" applyFill="1" applyBorder="1"/>
    <xf numFmtId="166" fontId="1" fillId="0" borderId="0" xfId="4" applyNumberFormat="1" applyFont="1"/>
    <xf numFmtId="49" fontId="9" fillId="3" borderId="0" xfId="2" applyNumberFormat="1" applyFont="1" applyFill="1" applyBorder="1" applyAlignment="1">
      <alignment horizontal="left"/>
    </xf>
    <xf numFmtId="170" fontId="9" fillId="3" borderId="0" xfId="2" applyNumberFormat="1" applyFont="1" applyFill="1" applyBorder="1" applyAlignment="1">
      <alignment horizontal="right"/>
    </xf>
    <xf numFmtId="0" fontId="5" fillId="0" borderId="7" xfId="2" applyNumberFormat="1" applyFont="1" applyFill="1" applyBorder="1" applyAlignment="1">
      <alignment horizontal="center" vertical="top" wrapText="1" readingOrder="1"/>
    </xf>
    <xf numFmtId="0" fontId="5" fillId="0" borderId="5" xfId="2" applyFont="1" applyFill="1" applyBorder="1" applyAlignment="1">
      <alignment horizontal="center" vertical="top" wrapText="1" readingOrder="1"/>
    </xf>
    <xf numFmtId="164" fontId="5" fillId="0" borderId="7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5" fillId="0" borderId="9" xfId="2" applyNumberFormat="1" applyFont="1" applyFill="1" applyBorder="1" applyAlignment="1">
      <alignment horizontal="center"/>
    </xf>
    <xf numFmtId="0" fontId="6" fillId="0" borderId="4" xfId="2" applyNumberFormat="1" applyFont="1" applyFill="1" applyBorder="1" applyAlignment="1">
      <alignment horizontal="right"/>
    </xf>
    <xf numFmtId="0" fontId="0" fillId="5" borderId="0" xfId="0" applyFill="1"/>
    <xf numFmtId="3" fontId="5" fillId="2" borderId="0" xfId="2" applyNumberFormat="1" applyFont="1" applyFill="1" applyBorder="1" applyAlignment="1">
      <alignment horizontal="left" vertical="top"/>
    </xf>
    <xf numFmtId="2" fontId="5" fillId="2" borderId="0" xfId="2" applyNumberFormat="1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 readingOrder="1"/>
    </xf>
    <xf numFmtId="2" fontId="5" fillId="2" borderId="0" xfId="2" applyNumberFormat="1" applyFont="1" applyFill="1" applyBorder="1" applyAlignment="1">
      <alignment horizontal="left" vertical="top" readingOrder="1"/>
    </xf>
    <xf numFmtId="0" fontId="6" fillId="0" borderId="4" xfId="2" applyNumberFormat="1" applyFont="1" applyFill="1" applyBorder="1" applyAlignment="1">
      <alignment horizontal="right" vertical="top" wrapText="1" readingOrder="1"/>
    </xf>
    <xf numFmtId="4" fontId="6" fillId="2" borderId="10" xfId="2" applyNumberFormat="1" applyFont="1" applyFill="1" applyBorder="1" applyAlignment="1"/>
    <xf numFmtId="4" fontId="6" fillId="2" borderId="4" xfId="2" applyNumberFormat="1" applyFont="1" applyFill="1" applyBorder="1" applyAlignment="1"/>
    <xf numFmtId="4" fontId="25" fillId="0" borderId="22" xfId="2" applyNumberFormat="1" applyFont="1" applyFill="1" applyBorder="1"/>
    <xf numFmtId="4" fontId="25" fillId="0" borderId="6" xfId="2" applyNumberFormat="1" applyFont="1" applyFill="1" applyBorder="1" applyAlignment="1"/>
    <xf numFmtId="4" fontId="25" fillId="0" borderId="10" xfId="2" applyNumberFormat="1" applyFont="1" applyFill="1" applyBorder="1" applyAlignment="1"/>
    <xf numFmtId="4" fontId="5" fillId="0" borderId="4" xfId="2" applyNumberFormat="1" applyFont="1" applyFill="1" applyBorder="1" applyAlignment="1"/>
    <xf numFmtId="4" fontId="5" fillId="0" borderId="10" xfId="2" applyNumberFormat="1" applyFont="1" applyFill="1" applyBorder="1" applyAlignment="1"/>
    <xf numFmtId="4" fontId="6" fillId="0" borderId="4" xfId="2" applyNumberFormat="1" applyFont="1" applyFill="1" applyBorder="1" applyAlignment="1"/>
    <xf numFmtId="0" fontId="6" fillId="0" borderId="22" xfId="2" applyFont="1" applyFill="1" applyBorder="1"/>
    <xf numFmtId="0" fontId="5" fillId="0" borderId="22" xfId="2" applyFont="1" applyFill="1" applyBorder="1"/>
    <xf numFmtId="4" fontId="5" fillId="0" borderId="6" xfId="2" applyNumberFormat="1" applyFont="1" applyFill="1" applyBorder="1" applyAlignment="1"/>
    <xf numFmtId="4" fontId="6" fillId="0" borderId="10" xfId="2" applyNumberFormat="1" applyFont="1" applyFill="1" applyBorder="1" applyAlignment="1"/>
    <xf numFmtId="4" fontId="5" fillId="0" borderId="7" xfId="2" applyNumberFormat="1" applyFont="1" applyFill="1" applyBorder="1" applyAlignment="1"/>
    <xf numFmtId="0" fontId="6" fillId="2" borderId="10" xfId="2" applyNumberFormat="1" applyFont="1" applyFill="1" applyBorder="1" applyAlignment="1"/>
    <xf numFmtId="2" fontId="5" fillId="2" borderId="0" xfId="2" applyNumberFormat="1" applyFont="1" applyFill="1" applyBorder="1" applyAlignment="1"/>
    <xf numFmtId="3" fontId="0" fillId="5" borderId="0" xfId="0" applyNumberFormat="1" applyFill="1"/>
    <xf numFmtId="4" fontId="25" fillId="0" borderId="4" xfId="2" applyNumberFormat="1" applyFont="1" applyFill="1" applyBorder="1" applyAlignment="1"/>
    <xf numFmtId="4" fontId="11" fillId="0" borderId="22" xfId="2" applyNumberFormat="1" applyFont="1" applyFill="1" applyBorder="1"/>
    <xf numFmtId="4" fontId="11" fillId="0" borderId="4" xfId="2" applyNumberFormat="1" applyFont="1" applyFill="1" applyBorder="1" applyAlignment="1"/>
    <xf numFmtId="4" fontId="25" fillId="0" borderId="7" xfId="2" applyNumberFormat="1" applyFont="1" applyFill="1" applyBorder="1" applyAlignment="1"/>
    <xf numFmtId="4" fontId="25" fillId="0" borderId="5" xfId="2" applyNumberFormat="1" applyFont="1" applyFill="1" applyBorder="1" applyAlignment="1"/>
    <xf numFmtId="4" fontId="5" fillId="0" borderId="5" xfId="2" applyNumberFormat="1" applyFont="1" applyFill="1" applyBorder="1" applyAlignment="1"/>
    <xf numFmtId="4" fontId="6" fillId="2" borderId="5" xfId="2" applyNumberFormat="1" applyFont="1" applyFill="1" applyBorder="1" applyAlignment="1"/>
    <xf numFmtId="4" fontId="0" fillId="5" borderId="0" xfId="0" applyNumberFormat="1" applyFill="1"/>
    <xf numFmtId="2" fontId="0" fillId="5" borderId="0" xfId="0" applyNumberFormat="1" applyFill="1"/>
    <xf numFmtId="49" fontId="9" fillId="3" borderId="0" xfId="0" applyNumberFormat="1" applyFont="1" applyFill="1" applyBorder="1" applyAlignment="1">
      <alignment horizontal="right"/>
    </xf>
    <xf numFmtId="164" fontId="6" fillId="2" borderId="4" xfId="2" applyNumberFormat="1" applyFont="1" applyFill="1" applyBorder="1" applyAlignment="1"/>
    <xf numFmtId="164" fontId="5" fillId="0" borderId="10" xfId="2" applyNumberFormat="1" applyFont="1" applyFill="1" applyBorder="1" applyAlignment="1" applyProtection="1">
      <alignment horizontal="center"/>
    </xf>
    <xf numFmtId="164" fontId="6" fillId="0" borderId="10" xfId="2" applyNumberFormat="1" applyFont="1" applyFill="1" applyBorder="1" applyAlignment="1" applyProtection="1">
      <alignment horizontal="center"/>
    </xf>
    <xf numFmtId="164" fontId="6" fillId="0" borderId="0" xfId="2" applyNumberFormat="1" applyFont="1" applyFill="1" applyBorder="1" applyAlignment="1" applyProtection="1">
      <alignment horizontal="center"/>
    </xf>
    <xf numFmtId="0" fontId="6" fillId="0" borderId="4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left"/>
    </xf>
    <xf numFmtId="0" fontId="6" fillId="0" borderId="5" xfId="7" applyFont="1" applyFill="1" applyBorder="1" applyAlignment="1">
      <alignment horizontal="left"/>
    </xf>
    <xf numFmtId="0" fontId="6" fillId="0" borderId="4" xfId="7" applyFont="1" applyFill="1" applyBorder="1" applyAlignment="1">
      <alignment horizontal="left" vertical="top" wrapText="1" readingOrder="1"/>
    </xf>
    <xf numFmtId="0" fontId="6" fillId="0" borderId="0" xfId="7" applyFont="1" applyFill="1" applyBorder="1" applyAlignment="1">
      <alignment horizontal="left" vertical="top" wrapText="1" readingOrder="1"/>
    </xf>
    <xf numFmtId="0" fontId="6" fillId="0" borderId="5" xfId="7" applyFont="1" applyFill="1" applyBorder="1" applyAlignment="1">
      <alignment horizontal="left" vertical="top" wrapText="1" readingOrder="1"/>
    </xf>
    <xf numFmtId="0" fontId="5" fillId="0" borderId="4" xfId="2" applyFont="1" applyFill="1" applyBorder="1" applyAlignment="1">
      <alignment horizontal="left" vertical="top" wrapText="1" readingOrder="1"/>
    </xf>
    <xf numFmtId="0" fontId="6" fillId="0" borderId="4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left"/>
    </xf>
    <xf numFmtId="0" fontId="14" fillId="0" borderId="0" xfId="8" applyFill="1" applyBorder="1" applyAlignment="1">
      <alignment horizontal="center" vertical="top" wrapText="1" readingOrder="1"/>
    </xf>
    <xf numFmtId="0" fontId="5" fillId="2" borderId="4" xfId="2" applyFont="1" applyFill="1" applyBorder="1" applyAlignment="1">
      <alignment horizontal="left" vertical="top" wrapText="1" readingOrder="1"/>
    </xf>
    <xf numFmtId="49" fontId="20" fillId="3" borderId="15" xfId="0" applyNumberFormat="1" applyFont="1" applyFill="1" applyBorder="1" applyAlignment="1">
      <alignment horizontal="left"/>
    </xf>
    <xf numFmtId="0" fontId="6" fillId="0" borderId="22" xfId="4" applyFont="1" applyFill="1" applyBorder="1" applyAlignment="1">
      <alignment horizontal="left"/>
    </xf>
    <xf numFmtId="0" fontId="6" fillId="0" borderId="23" xfId="4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0" borderId="4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left"/>
    </xf>
    <xf numFmtId="0" fontId="6" fillId="0" borderId="5" xfId="7" applyFont="1" applyFill="1" applyBorder="1" applyAlignment="1">
      <alignment horizontal="left"/>
    </xf>
    <xf numFmtId="0" fontId="6" fillId="0" borderId="4" xfId="7" applyFont="1" applyFill="1" applyBorder="1" applyAlignment="1">
      <alignment horizontal="left" vertical="top" wrapText="1" readingOrder="1"/>
    </xf>
    <xf numFmtId="0" fontId="6" fillId="0" borderId="0" xfId="7" applyFont="1" applyFill="1" applyBorder="1" applyAlignment="1">
      <alignment horizontal="left" vertical="top" wrapText="1" readingOrder="1"/>
    </xf>
    <xf numFmtId="0" fontId="6" fillId="0" borderId="5" xfId="7" applyFont="1" applyFill="1" applyBorder="1" applyAlignment="1">
      <alignment horizontal="left" vertical="top" wrapText="1" readingOrder="1"/>
    </xf>
    <xf numFmtId="0" fontId="5" fillId="0" borderId="4" xfId="2" applyFont="1" applyFill="1" applyBorder="1" applyAlignment="1">
      <alignment horizontal="left" vertical="top" wrapText="1" readingOrder="1"/>
    </xf>
    <xf numFmtId="0" fontId="5" fillId="0" borderId="0" xfId="2" applyFont="1" applyFill="1" applyBorder="1" applyAlignment="1">
      <alignment horizontal="left" vertical="top" wrapText="1" readingOrder="1"/>
    </xf>
    <xf numFmtId="0" fontId="5" fillId="0" borderId="5" xfId="2" applyFont="1" applyFill="1" applyBorder="1" applyAlignment="1">
      <alignment horizontal="left" vertical="top" wrapText="1" readingOrder="1"/>
    </xf>
    <xf numFmtId="0" fontId="6" fillId="0" borderId="4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left"/>
    </xf>
    <xf numFmtId="0" fontId="14" fillId="0" borderId="0" xfId="8" applyFill="1" applyBorder="1" applyAlignment="1">
      <alignment horizontal="center" vertical="top" wrapText="1" readingOrder="1"/>
    </xf>
    <xf numFmtId="0" fontId="2" fillId="0" borderId="7" xfId="4" applyFont="1" applyFill="1" applyBorder="1" applyAlignment="1">
      <alignment horizontal="center"/>
    </xf>
    <xf numFmtId="0" fontId="5" fillId="2" borderId="4" xfId="2" applyFont="1" applyFill="1" applyBorder="1" applyAlignment="1">
      <alignment horizontal="left" vertical="top" wrapText="1" readingOrder="1"/>
    </xf>
    <xf numFmtId="0" fontId="5" fillId="2" borderId="0" xfId="2" applyFont="1" applyFill="1" applyBorder="1" applyAlignment="1">
      <alignment horizontal="left" vertical="top" wrapText="1" readingOrder="1"/>
    </xf>
    <xf numFmtId="0" fontId="5" fillId="2" borderId="5" xfId="2" applyFont="1" applyFill="1" applyBorder="1" applyAlignment="1">
      <alignment horizontal="left" vertical="top" wrapText="1" readingOrder="1"/>
    </xf>
    <xf numFmtId="0" fontId="5" fillId="0" borderId="7" xfId="4" applyFont="1" applyFill="1" applyBorder="1" applyAlignment="1">
      <alignment horizontal="center" vertical="top" readingOrder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4" xfId="8" applyFill="1" applyBorder="1" applyAlignment="1">
      <alignment horizontal="center" vertical="top" wrapText="1" readingOrder="1"/>
    </xf>
    <xf numFmtId="0" fontId="5" fillId="2" borderId="4" xfId="2" applyFont="1" applyFill="1" applyBorder="1" applyAlignment="1" applyProtection="1">
      <alignment horizontal="left" vertical="top" wrapText="1" readingOrder="1"/>
    </xf>
    <xf numFmtId="0" fontId="12" fillId="0" borderId="0" xfId="10" applyBorder="1"/>
    <xf numFmtId="0" fontId="12" fillId="0" borderId="5" xfId="10" applyBorder="1"/>
    <xf numFmtId="0" fontId="2" fillId="0" borderId="7" xfId="4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6" fillId="0" borderId="4" xfId="4" applyNumberFormat="1" applyFont="1" applyFill="1" applyBorder="1" applyAlignment="1">
      <alignment horizontal="left"/>
    </xf>
    <xf numFmtId="0" fontId="13" fillId="0" borderId="0" xfId="10" applyFont="1" applyAlignment="1">
      <alignment horizontal="left" vertical="top" wrapText="1"/>
    </xf>
    <xf numFmtId="0" fontId="5" fillId="0" borderId="6" xfId="4" applyFont="1" applyBorder="1" applyAlignment="1">
      <alignment horizontal="center" vertical="top" readingOrder="1"/>
    </xf>
    <xf numFmtId="0" fontId="5" fillId="0" borderId="13" xfId="4" applyFont="1" applyBorder="1" applyAlignment="1">
      <alignment horizontal="center" vertical="top" readingOrder="1"/>
    </xf>
    <xf numFmtId="0" fontId="5" fillId="0" borderId="14" xfId="4" applyFont="1" applyBorder="1" applyAlignment="1">
      <alignment horizontal="center" vertical="top" readingOrder="1"/>
    </xf>
    <xf numFmtId="0" fontId="12" fillId="0" borderId="6" xfId="10" applyBorder="1" applyAlignment="1">
      <alignment wrapText="1"/>
    </xf>
    <xf numFmtId="0" fontId="12" fillId="0" borderId="13" xfId="10" applyBorder="1" applyAlignment="1">
      <alignment wrapText="1"/>
    </xf>
    <xf numFmtId="0" fontId="12" fillId="0" borderId="14" xfId="10" applyBorder="1" applyAlignment="1">
      <alignment wrapText="1"/>
    </xf>
    <xf numFmtId="0" fontId="2" fillId="0" borderId="6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0" fontId="6" fillId="0" borderId="22" xfId="4" applyFont="1" applyFill="1" applyBorder="1" applyAlignment="1">
      <alignment horizontal="left"/>
    </xf>
    <xf numFmtId="0" fontId="6" fillId="0" borderId="23" xfId="4" applyFont="1" applyFill="1" applyBorder="1" applyAlignment="1">
      <alignment horizontal="left"/>
    </xf>
    <xf numFmtId="0" fontId="5" fillId="0" borderId="10" xfId="2" applyFont="1" applyFill="1" applyBorder="1" applyAlignment="1">
      <alignment horizontal="center" vertical="top" readingOrder="1"/>
    </xf>
    <xf numFmtId="0" fontId="6" fillId="0" borderId="10" xfId="2" applyFont="1" applyFill="1" applyBorder="1" applyAlignment="1">
      <alignment horizontal="center" vertical="top" readingOrder="1"/>
    </xf>
    <xf numFmtId="164" fontId="5" fillId="0" borderId="9" xfId="2" applyNumberFormat="1" applyFont="1" applyFill="1" applyBorder="1" applyAlignment="1" applyProtection="1">
      <alignment horizontal="center"/>
    </xf>
    <xf numFmtId="4" fontId="6" fillId="0" borderId="4" xfId="3" applyNumberFormat="1" applyFont="1" applyFill="1" applyBorder="1" applyProtection="1"/>
    <xf numFmtId="0" fontId="8" fillId="3" borderId="15" xfId="0" applyFont="1" applyFill="1" applyBorder="1" applyAlignment="1">
      <alignment horizontal="center"/>
    </xf>
    <xf numFmtId="49" fontId="20" fillId="3" borderId="0" xfId="0" applyNumberFormat="1" applyFont="1" applyFill="1" applyBorder="1" applyAlignment="1">
      <alignment horizontal="left"/>
    </xf>
  </cellXfs>
  <cellStyles count="13">
    <cellStyle name="Comma 2" xfId="5"/>
    <cellStyle name="Comma 3" xfId="9"/>
    <cellStyle name="Comma 3 2" xfId="11"/>
    <cellStyle name="Hyperlink" xfId="8" builtinId="8"/>
    <cellStyle name="Hyperlink 2" xfId="12"/>
    <cellStyle name="Normal" xfId="0" builtinId="0"/>
    <cellStyle name="Normal 2" xfId="2"/>
    <cellStyle name="Normal 3" xfId="4"/>
    <cellStyle name="Normal 3 2" xfId="10"/>
    <cellStyle name="Normal 4" xfId="7"/>
    <cellStyle name="Normal_PORTFOLIOS AS ON 30 Sep 2011" xfId="3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tabSelected="1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6" hidden="1" customWidth="1"/>
    <col min="2" max="2" width="74" style="16" customWidth="1"/>
    <col min="3" max="3" width="17.28515625" style="16" customWidth="1"/>
    <col min="4" max="4" width="18.42578125" style="16" customWidth="1"/>
    <col min="5" max="5" width="23" style="16" customWidth="1"/>
    <col min="6" max="7" width="15.42578125" style="16" customWidth="1"/>
    <col min="8" max="8" width="16" style="17" bestFit="1" customWidth="1"/>
    <col min="9" max="9" width="15.140625" style="197" bestFit="1" customWidth="1"/>
    <col min="10" max="10" width="19.140625" style="198" bestFit="1" customWidth="1"/>
    <col min="11" max="11" width="9.42578125" style="16" bestFit="1" customWidth="1"/>
    <col min="12" max="256" width="9.140625" style="16"/>
    <col min="257" max="257" width="0" style="16" hidden="1" customWidth="1"/>
    <col min="258" max="258" width="74" style="16" customWidth="1"/>
    <col min="259" max="259" width="17.28515625" style="16" customWidth="1"/>
    <col min="260" max="260" width="18.42578125" style="16" customWidth="1"/>
    <col min="261" max="261" width="23" style="16" customWidth="1"/>
    <col min="262" max="263" width="15.42578125" style="16" customWidth="1"/>
    <col min="264" max="264" width="16" style="16" bestFit="1" customWidth="1"/>
    <col min="265" max="265" width="15.140625" style="16" bestFit="1" customWidth="1"/>
    <col min="266" max="266" width="19.140625" style="16" bestFit="1" customWidth="1"/>
    <col min="267" max="267" width="9.42578125" style="16" bestFit="1" customWidth="1"/>
    <col min="268" max="512" width="9.140625" style="16"/>
    <col min="513" max="513" width="0" style="16" hidden="1" customWidth="1"/>
    <col min="514" max="514" width="74" style="16" customWidth="1"/>
    <col min="515" max="515" width="17.28515625" style="16" customWidth="1"/>
    <col min="516" max="516" width="18.42578125" style="16" customWidth="1"/>
    <col min="517" max="517" width="23" style="16" customWidth="1"/>
    <col min="518" max="519" width="15.42578125" style="16" customWidth="1"/>
    <col min="520" max="520" width="16" style="16" bestFit="1" customWidth="1"/>
    <col min="521" max="521" width="15.140625" style="16" bestFit="1" customWidth="1"/>
    <col min="522" max="522" width="19.140625" style="16" bestFit="1" customWidth="1"/>
    <col min="523" max="523" width="9.42578125" style="16" bestFit="1" customWidth="1"/>
    <col min="524" max="768" width="9.140625" style="16"/>
    <col min="769" max="769" width="0" style="16" hidden="1" customWidth="1"/>
    <col min="770" max="770" width="74" style="16" customWidth="1"/>
    <col min="771" max="771" width="17.28515625" style="16" customWidth="1"/>
    <col min="772" max="772" width="18.42578125" style="16" customWidth="1"/>
    <col min="773" max="773" width="23" style="16" customWidth="1"/>
    <col min="774" max="775" width="15.42578125" style="16" customWidth="1"/>
    <col min="776" max="776" width="16" style="16" bestFit="1" customWidth="1"/>
    <col min="777" max="777" width="15.140625" style="16" bestFit="1" customWidth="1"/>
    <col min="778" max="778" width="19.140625" style="16" bestFit="1" customWidth="1"/>
    <col min="779" max="779" width="9.42578125" style="16" bestFit="1" customWidth="1"/>
    <col min="780" max="1024" width="9.140625" style="16"/>
    <col min="1025" max="1025" width="0" style="16" hidden="1" customWidth="1"/>
    <col min="1026" max="1026" width="74" style="16" customWidth="1"/>
    <col min="1027" max="1027" width="17.28515625" style="16" customWidth="1"/>
    <col min="1028" max="1028" width="18.42578125" style="16" customWidth="1"/>
    <col min="1029" max="1029" width="23" style="16" customWidth="1"/>
    <col min="1030" max="1031" width="15.42578125" style="16" customWidth="1"/>
    <col min="1032" max="1032" width="16" style="16" bestFit="1" customWidth="1"/>
    <col min="1033" max="1033" width="15.140625" style="16" bestFit="1" customWidth="1"/>
    <col min="1034" max="1034" width="19.140625" style="16" bestFit="1" customWidth="1"/>
    <col min="1035" max="1035" width="9.42578125" style="16" bestFit="1" customWidth="1"/>
    <col min="1036" max="1280" width="9.140625" style="16"/>
    <col min="1281" max="1281" width="0" style="16" hidden="1" customWidth="1"/>
    <col min="1282" max="1282" width="74" style="16" customWidth="1"/>
    <col min="1283" max="1283" width="17.28515625" style="16" customWidth="1"/>
    <col min="1284" max="1284" width="18.42578125" style="16" customWidth="1"/>
    <col min="1285" max="1285" width="23" style="16" customWidth="1"/>
    <col min="1286" max="1287" width="15.42578125" style="16" customWidth="1"/>
    <col min="1288" max="1288" width="16" style="16" bestFit="1" customWidth="1"/>
    <col min="1289" max="1289" width="15.140625" style="16" bestFit="1" customWidth="1"/>
    <col min="1290" max="1290" width="19.140625" style="16" bestFit="1" customWidth="1"/>
    <col min="1291" max="1291" width="9.42578125" style="16" bestFit="1" customWidth="1"/>
    <col min="1292" max="1536" width="9.140625" style="16"/>
    <col min="1537" max="1537" width="0" style="16" hidden="1" customWidth="1"/>
    <col min="1538" max="1538" width="74" style="16" customWidth="1"/>
    <col min="1539" max="1539" width="17.28515625" style="16" customWidth="1"/>
    <col min="1540" max="1540" width="18.42578125" style="16" customWidth="1"/>
    <col min="1541" max="1541" width="23" style="16" customWidth="1"/>
    <col min="1542" max="1543" width="15.42578125" style="16" customWidth="1"/>
    <col min="1544" max="1544" width="16" style="16" bestFit="1" customWidth="1"/>
    <col min="1545" max="1545" width="15.140625" style="16" bestFit="1" customWidth="1"/>
    <col min="1546" max="1546" width="19.140625" style="16" bestFit="1" customWidth="1"/>
    <col min="1547" max="1547" width="9.42578125" style="16" bestFit="1" customWidth="1"/>
    <col min="1548" max="1792" width="9.140625" style="16"/>
    <col min="1793" max="1793" width="0" style="16" hidden="1" customWidth="1"/>
    <col min="1794" max="1794" width="74" style="16" customWidth="1"/>
    <col min="1795" max="1795" width="17.28515625" style="16" customWidth="1"/>
    <col min="1796" max="1796" width="18.42578125" style="16" customWidth="1"/>
    <col min="1797" max="1797" width="23" style="16" customWidth="1"/>
    <col min="1798" max="1799" width="15.42578125" style="16" customWidth="1"/>
    <col min="1800" max="1800" width="16" style="16" bestFit="1" customWidth="1"/>
    <col min="1801" max="1801" width="15.140625" style="16" bestFit="1" customWidth="1"/>
    <col min="1802" max="1802" width="19.140625" style="16" bestFit="1" customWidth="1"/>
    <col min="1803" max="1803" width="9.42578125" style="16" bestFit="1" customWidth="1"/>
    <col min="1804" max="2048" width="9.140625" style="16"/>
    <col min="2049" max="2049" width="0" style="16" hidden="1" customWidth="1"/>
    <col min="2050" max="2050" width="74" style="16" customWidth="1"/>
    <col min="2051" max="2051" width="17.28515625" style="16" customWidth="1"/>
    <col min="2052" max="2052" width="18.42578125" style="16" customWidth="1"/>
    <col min="2053" max="2053" width="23" style="16" customWidth="1"/>
    <col min="2054" max="2055" width="15.42578125" style="16" customWidth="1"/>
    <col min="2056" max="2056" width="16" style="16" bestFit="1" customWidth="1"/>
    <col min="2057" max="2057" width="15.140625" style="16" bestFit="1" customWidth="1"/>
    <col min="2058" max="2058" width="19.140625" style="16" bestFit="1" customWidth="1"/>
    <col min="2059" max="2059" width="9.42578125" style="16" bestFit="1" customWidth="1"/>
    <col min="2060" max="2304" width="9.140625" style="16"/>
    <col min="2305" max="2305" width="0" style="16" hidden="1" customWidth="1"/>
    <col min="2306" max="2306" width="74" style="16" customWidth="1"/>
    <col min="2307" max="2307" width="17.28515625" style="16" customWidth="1"/>
    <col min="2308" max="2308" width="18.42578125" style="16" customWidth="1"/>
    <col min="2309" max="2309" width="23" style="16" customWidth="1"/>
    <col min="2310" max="2311" width="15.42578125" style="16" customWidth="1"/>
    <col min="2312" max="2312" width="16" style="16" bestFit="1" customWidth="1"/>
    <col min="2313" max="2313" width="15.140625" style="16" bestFit="1" customWidth="1"/>
    <col min="2314" max="2314" width="19.140625" style="16" bestFit="1" customWidth="1"/>
    <col min="2315" max="2315" width="9.42578125" style="16" bestFit="1" customWidth="1"/>
    <col min="2316" max="2560" width="9.140625" style="16"/>
    <col min="2561" max="2561" width="0" style="16" hidden="1" customWidth="1"/>
    <col min="2562" max="2562" width="74" style="16" customWidth="1"/>
    <col min="2563" max="2563" width="17.28515625" style="16" customWidth="1"/>
    <col min="2564" max="2564" width="18.42578125" style="16" customWidth="1"/>
    <col min="2565" max="2565" width="23" style="16" customWidth="1"/>
    <col min="2566" max="2567" width="15.42578125" style="16" customWidth="1"/>
    <col min="2568" max="2568" width="16" style="16" bestFit="1" customWidth="1"/>
    <col min="2569" max="2569" width="15.140625" style="16" bestFit="1" customWidth="1"/>
    <col min="2570" max="2570" width="19.140625" style="16" bestFit="1" customWidth="1"/>
    <col min="2571" max="2571" width="9.42578125" style="16" bestFit="1" customWidth="1"/>
    <col min="2572" max="2816" width="9.140625" style="16"/>
    <col min="2817" max="2817" width="0" style="16" hidden="1" customWidth="1"/>
    <col min="2818" max="2818" width="74" style="16" customWidth="1"/>
    <col min="2819" max="2819" width="17.28515625" style="16" customWidth="1"/>
    <col min="2820" max="2820" width="18.42578125" style="16" customWidth="1"/>
    <col min="2821" max="2821" width="23" style="16" customWidth="1"/>
    <col min="2822" max="2823" width="15.42578125" style="16" customWidth="1"/>
    <col min="2824" max="2824" width="16" style="16" bestFit="1" customWidth="1"/>
    <col min="2825" max="2825" width="15.140625" style="16" bestFit="1" customWidth="1"/>
    <col min="2826" max="2826" width="19.140625" style="16" bestFit="1" customWidth="1"/>
    <col min="2827" max="2827" width="9.42578125" style="16" bestFit="1" customWidth="1"/>
    <col min="2828" max="3072" width="9.140625" style="16"/>
    <col min="3073" max="3073" width="0" style="16" hidden="1" customWidth="1"/>
    <col min="3074" max="3074" width="74" style="16" customWidth="1"/>
    <col min="3075" max="3075" width="17.28515625" style="16" customWidth="1"/>
    <col min="3076" max="3076" width="18.42578125" style="16" customWidth="1"/>
    <col min="3077" max="3077" width="23" style="16" customWidth="1"/>
    <col min="3078" max="3079" width="15.42578125" style="16" customWidth="1"/>
    <col min="3080" max="3080" width="16" style="16" bestFit="1" customWidth="1"/>
    <col min="3081" max="3081" width="15.140625" style="16" bestFit="1" customWidth="1"/>
    <col min="3082" max="3082" width="19.140625" style="16" bestFit="1" customWidth="1"/>
    <col min="3083" max="3083" width="9.42578125" style="16" bestFit="1" customWidth="1"/>
    <col min="3084" max="3328" width="9.140625" style="16"/>
    <col min="3329" max="3329" width="0" style="16" hidden="1" customWidth="1"/>
    <col min="3330" max="3330" width="74" style="16" customWidth="1"/>
    <col min="3331" max="3331" width="17.28515625" style="16" customWidth="1"/>
    <col min="3332" max="3332" width="18.42578125" style="16" customWidth="1"/>
    <col min="3333" max="3333" width="23" style="16" customWidth="1"/>
    <col min="3334" max="3335" width="15.42578125" style="16" customWidth="1"/>
    <col min="3336" max="3336" width="16" style="16" bestFit="1" customWidth="1"/>
    <col min="3337" max="3337" width="15.140625" style="16" bestFit="1" customWidth="1"/>
    <col min="3338" max="3338" width="19.140625" style="16" bestFit="1" customWidth="1"/>
    <col min="3339" max="3339" width="9.42578125" style="16" bestFit="1" customWidth="1"/>
    <col min="3340" max="3584" width="9.140625" style="16"/>
    <col min="3585" max="3585" width="0" style="16" hidden="1" customWidth="1"/>
    <col min="3586" max="3586" width="74" style="16" customWidth="1"/>
    <col min="3587" max="3587" width="17.28515625" style="16" customWidth="1"/>
    <col min="3588" max="3588" width="18.42578125" style="16" customWidth="1"/>
    <col min="3589" max="3589" width="23" style="16" customWidth="1"/>
    <col min="3590" max="3591" width="15.42578125" style="16" customWidth="1"/>
    <col min="3592" max="3592" width="16" style="16" bestFit="1" customWidth="1"/>
    <col min="3593" max="3593" width="15.140625" style="16" bestFit="1" customWidth="1"/>
    <col min="3594" max="3594" width="19.140625" style="16" bestFit="1" customWidth="1"/>
    <col min="3595" max="3595" width="9.42578125" style="16" bestFit="1" customWidth="1"/>
    <col min="3596" max="3840" width="9.140625" style="16"/>
    <col min="3841" max="3841" width="0" style="16" hidden="1" customWidth="1"/>
    <col min="3842" max="3842" width="74" style="16" customWidth="1"/>
    <col min="3843" max="3843" width="17.28515625" style="16" customWidth="1"/>
    <col min="3844" max="3844" width="18.42578125" style="16" customWidth="1"/>
    <col min="3845" max="3845" width="23" style="16" customWidth="1"/>
    <col min="3846" max="3847" width="15.42578125" style="16" customWidth="1"/>
    <col min="3848" max="3848" width="16" style="16" bestFit="1" customWidth="1"/>
    <col min="3849" max="3849" width="15.140625" style="16" bestFit="1" customWidth="1"/>
    <col min="3850" max="3850" width="19.140625" style="16" bestFit="1" customWidth="1"/>
    <col min="3851" max="3851" width="9.42578125" style="16" bestFit="1" customWidth="1"/>
    <col min="3852" max="4096" width="9.140625" style="16"/>
    <col min="4097" max="4097" width="0" style="16" hidden="1" customWidth="1"/>
    <col min="4098" max="4098" width="74" style="16" customWidth="1"/>
    <col min="4099" max="4099" width="17.28515625" style="16" customWidth="1"/>
    <col min="4100" max="4100" width="18.42578125" style="16" customWidth="1"/>
    <col min="4101" max="4101" width="23" style="16" customWidth="1"/>
    <col min="4102" max="4103" width="15.42578125" style="16" customWidth="1"/>
    <col min="4104" max="4104" width="16" style="16" bestFit="1" customWidth="1"/>
    <col min="4105" max="4105" width="15.140625" style="16" bestFit="1" customWidth="1"/>
    <col min="4106" max="4106" width="19.140625" style="16" bestFit="1" customWidth="1"/>
    <col min="4107" max="4107" width="9.42578125" style="16" bestFit="1" customWidth="1"/>
    <col min="4108" max="4352" width="9.140625" style="16"/>
    <col min="4353" max="4353" width="0" style="16" hidden="1" customWidth="1"/>
    <col min="4354" max="4354" width="74" style="16" customWidth="1"/>
    <col min="4355" max="4355" width="17.28515625" style="16" customWidth="1"/>
    <col min="4356" max="4356" width="18.42578125" style="16" customWidth="1"/>
    <col min="4357" max="4357" width="23" style="16" customWidth="1"/>
    <col min="4358" max="4359" width="15.42578125" style="16" customWidth="1"/>
    <col min="4360" max="4360" width="16" style="16" bestFit="1" customWidth="1"/>
    <col min="4361" max="4361" width="15.140625" style="16" bestFit="1" customWidth="1"/>
    <col min="4362" max="4362" width="19.140625" style="16" bestFit="1" customWidth="1"/>
    <col min="4363" max="4363" width="9.42578125" style="16" bestFit="1" customWidth="1"/>
    <col min="4364" max="4608" width="9.140625" style="16"/>
    <col min="4609" max="4609" width="0" style="16" hidden="1" customWidth="1"/>
    <col min="4610" max="4610" width="74" style="16" customWidth="1"/>
    <col min="4611" max="4611" width="17.28515625" style="16" customWidth="1"/>
    <col min="4612" max="4612" width="18.42578125" style="16" customWidth="1"/>
    <col min="4613" max="4613" width="23" style="16" customWidth="1"/>
    <col min="4614" max="4615" width="15.42578125" style="16" customWidth="1"/>
    <col min="4616" max="4616" width="16" style="16" bestFit="1" customWidth="1"/>
    <col min="4617" max="4617" width="15.140625" style="16" bestFit="1" customWidth="1"/>
    <col min="4618" max="4618" width="19.140625" style="16" bestFit="1" customWidth="1"/>
    <col min="4619" max="4619" width="9.42578125" style="16" bestFit="1" customWidth="1"/>
    <col min="4620" max="4864" width="9.140625" style="16"/>
    <col min="4865" max="4865" width="0" style="16" hidden="1" customWidth="1"/>
    <col min="4866" max="4866" width="74" style="16" customWidth="1"/>
    <col min="4867" max="4867" width="17.28515625" style="16" customWidth="1"/>
    <col min="4868" max="4868" width="18.42578125" style="16" customWidth="1"/>
    <col min="4869" max="4869" width="23" style="16" customWidth="1"/>
    <col min="4870" max="4871" width="15.42578125" style="16" customWidth="1"/>
    <col min="4872" max="4872" width="16" style="16" bestFit="1" customWidth="1"/>
    <col min="4873" max="4873" width="15.140625" style="16" bestFit="1" customWidth="1"/>
    <col min="4874" max="4874" width="19.140625" style="16" bestFit="1" customWidth="1"/>
    <col min="4875" max="4875" width="9.42578125" style="16" bestFit="1" customWidth="1"/>
    <col min="4876" max="5120" width="9.140625" style="16"/>
    <col min="5121" max="5121" width="0" style="16" hidden="1" customWidth="1"/>
    <col min="5122" max="5122" width="74" style="16" customWidth="1"/>
    <col min="5123" max="5123" width="17.28515625" style="16" customWidth="1"/>
    <col min="5124" max="5124" width="18.42578125" style="16" customWidth="1"/>
    <col min="5125" max="5125" width="23" style="16" customWidth="1"/>
    <col min="5126" max="5127" width="15.42578125" style="16" customWidth="1"/>
    <col min="5128" max="5128" width="16" style="16" bestFit="1" customWidth="1"/>
    <col min="5129" max="5129" width="15.140625" style="16" bestFit="1" customWidth="1"/>
    <col min="5130" max="5130" width="19.140625" style="16" bestFit="1" customWidth="1"/>
    <col min="5131" max="5131" width="9.42578125" style="16" bestFit="1" customWidth="1"/>
    <col min="5132" max="5376" width="9.140625" style="16"/>
    <col min="5377" max="5377" width="0" style="16" hidden="1" customWidth="1"/>
    <col min="5378" max="5378" width="74" style="16" customWidth="1"/>
    <col min="5379" max="5379" width="17.28515625" style="16" customWidth="1"/>
    <col min="5380" max="5380" width="18.42578125" style="16" customWidth="1"/>
    <col min="5381" max="5381" width="23" style="16" customWidth="1"/>
    <col min="5382" max="5383" width="15.42578125" style="16" customWidth="1"/>
    <col min="5384" max="5384" width="16" style="16" bestFit="1" customWidth="1"/>
    <col min="5385" max="5385" width="15.140625" style="16" bestFit="1" customWidth="1"/>
    <col min="5386" max="5386" width="19.140625" style="16" bestFit="1" customWidth="1"/>
    <col min="5387" max="5387" width="9.42578125" style="16" bestFit="1" customWidth="1"/>
    <col min="5388" max="5632" width="9.140625" style="16"/>
    <col min="5633" max="5633" width="0" style="16" hidden="1" customWidth="1"/>
    <col min="5634" max="5634" width="74" style="16" customWidth="1"/>
    <col min="5635" max="5635" width="17.28515625" style="16" customWidth="1"/>
    <col min="5636" max="5636" width="18.42578125" style="16" customWidth="1"/>
    <col min="5637" max="5637" width="23" style="16" customWidth="1"/>
    <col min="5638" max="5639" width="15.42578125" style="16" customWidth="1"/>
    <col min="5640" max="5640" width="16" style="16" bestFit="1" customWidth="1"/>
    <col min="5641" max="5641" width="15.140625" style="16" bestFit="1" customWidth="1"/>
    <col min="5642" max="5642" width="19.140625" style="16" bestFit="1" customWidth="1"/>
    <col min="5643" max="5643" width="9.42578125" style="16" bestFit="1" customWidth="1"/>
    <col min="5644" max="5888" width="9.140625" style="16"/>
    <col min="5889" max="5889" width="0" style="16" hidden="1" customWidth="1"/>
    <col min="5890" max="5890" width="74" style="16" customWidth="1"/>
    <col min="5891" max="5891" width="17.28515625" style="16" customWidth="1"/>
    <col min="5892" max="5892" width="18.42578125" style="16" customWidth="1"/>
    <col min="5893" max="5893" width="23" style="16" customWidth="1"/>
    <col min="5894" max="5895" width="15.42578125" style="16" customWidth="1"/>
    <col min="5896" max="5896" width="16" style="16" bestFit="1" customWidth="1"/>
    <col min="5897" max="5897" width="15.140625" style="16" bestFit="1" customWidth="1"/>
    <col min="5898" max="5898" width="19.140625" style="16" bestFit="1" customWidth="1"/>
    <col min="5899" max="5899" width="9.42578125" style="16" bestFit="1" customWidth="1"/>
    <col min="5900" max="6144" width="9.140625" style="16"/>
    <col min="6145" max="6145" width="0" style="16" hidden="1" customWidth="1"/>
    <col min="6146" max="6146" width="74" style="16" customWidth="1"/>
    <col min="6147" max="6147" width="17.28515625" style="16" customWidth="1"/>
    <col min="6148" max="6148" width="18.42578125" style="16" customWidth="1"/>
    <col min="6149" max="6149" width="23" style="16" customWidth="1"/>
    <col min="6150" max="6151" width="15.42578125" style="16" customWidth="1"/>
    <col min="6152" max="6152" width="16" style="16" bestFit="1" customWidth="1"/>
    <col min="6153" max="6153" width="15.140625" style="16" bestFit="1" customWidth="1"/>
    <col min="6154" max="6154" width="19.140625" style="16" bestFit="1" customWidth="1"/>
    <col min="6155" max="6155" width="9.42578125" style="16" bestFit="1" customWidth="1"/>
    <col min="6156" max="6400" width="9.140625" style="16"/>
    <col min="6401" max="6401" width="0" style="16" hidden="1" customWidth="1"/>
    <col min="6402" max="6402" width="74" style="16" customWidth="1"/>
    <col min="6403" max="6403" width="17.28515625" style="16" customWidth="1"/>
    <col min="6404" max="6404" width="18.42578125" style="16" customWidth="1"/>
    <col min="6405" max="6405" width="23" style="16" customWidth="1"/>
    <col min="6406" max="6407" width="15.42578125" style="16" customWidth="1"/>
    <col min="6408" max="6408" width="16" style="16" bestFit="1" customWidth="1"/>
    <col min="6409" max="6409" width="15.140625" style="16" bestFit="1" customWidth="1"/>
    <col min="6410" max="6410" width="19.140625" style="16" bestFit="1" customWidth="1"/>
    <col min="6411" max="6411" width="9.42578125" style="16" bestFit="1" customWidth="1"/>
    <col min="6412" max="6656" width="9.140625" style="16"/>
    <col min="6657" max="6657" width="0" style="16" hidden="1" customWidth="1"/>
    <col min="6658" max="6658" width="74" style="16" customWidth="1"/>
    <col min="6659" max="6659" width="17.28515625" style="16" customWidth="1"/>
    <col min="6660" max="6660" width="18.42578125" style="16" customWidth="1"/>
    <col min="6661" max="6661" width="23" style="16" customWidth="1"/>
    <col min="6662" max="6663" width="15.42578125" style="16" customWidth="1"/>
    <col min="6664" max="6664" width="16" style="16" bestFit="1" customWidth="1"/>
    <col min="6665" max="6665" width="15.140625" style="16" bestFit="1" customWidth="1"/>
    <col min="6666" max="6666" width="19.140625" style="16" bestFit="1" customWidth="1"/>
    <col min="6667" max="6667" width="9.42578125" style="16" bestFit="1" customWidth="1"/>
    <col min="6668" max="6912" width="9.140625" style="16"/>
    <col min="6913" max="6913" width="0" style="16" hidden="1" customWidth="1"/>
    <col min="6914" max="6914" width="74" style="16" customWidth="1"/>
    <col min="6915" max="6915" width="17.28515625" style="16" customWidth="1"/>
    <col min="6916" max="6916" width="18.42578125" style="16" customWidth="1"/>
    <col min="6917" max="6917" width="23" style="16" customWidth="1"/>
    <col min="6918" max="6919" width="15.42578125" style="16" customWidth="1"/>
    <col min="6920" max="6920" width="16" style="16" bestFit="1" customWidth="1"/>
    <col min="6921" max="6921" width="15.140625" style="16" bestFit="1" customWidth="1"/>
    <col min="6922" max="6922" width="19.140625" style="16" bestFit="1" customWidth="1"/>
    <col min="6923" max="6923" width="9.42578125" style="16" bestFit="1" customWidth="1"/>
    <col min="6924" max="7168" width="9.140625" style="16"/>
    <col min="7169" max="7169" width="0" style="16" hidden="1" customWidth="1"/>
    <col min="7170" max="7170" width="74" style="16" customWidth="1"/>
    <col min="7171" max="7171" width="17.28515625" style="16" customWidth="1"/>
    <col min="7172" max="7172" width="18.42578125" style="16" customWidth="1"/>
    <col min="7173" max="7173" width="23" style="16" customWidth="1"/>
    <col min="7174" max="7175" width="15.42578125" style="16" customWidth="1"/>
    <col min="7176" max="7176" width="16" style="16" bestFit="1" customWidth="1"/>
    <col min="7177" max="7177" width="15.140625" style="16" bestFit="1" customWidth="1"/>
    <col min="7178" max="7178" width="19.140625" style="16" bestFit="1" customWidth="1"/>
    <col min="7179" max="7179" width="9.42578125" style="16" bestFit="1" customWidth="1"/>
    <col min="7180" max="7424" width="9.140625" style="16"/>
    <col min="7425" max="7425" width="0" style="16" hidden="1" customWidth="1"/>
    <col min="7426" max="7426" width="74" style="16" customWidth="1"/>
    <col min="7427" max="7427" width="17.28515625" style="16" customWidth="1"/>
    <col min="7428" max="7428" width="18.42578125" style="16" customWidth="1"/>
    <col min="7429" max="7429" width="23" style="16" customWidth="1"/>
    <col min="7430" max="7431" width="15.42578125" style="16" customWidth="1"/>
    <col min="7432" max="7432" width="16" style="16" bestFit="1" customWidth="1"/>
    <col min="7433" max="7433" width="15.140625" style="16" bestFit="1" customWidth="1"/>
    <col min="7434" max="7434" width="19.140625" style="16" bestFit="1" customWidth="1"/>
    <col min="7435" max="7435" width="9.42578125" style="16" bestFit="1" customWidth="1"/>
    <col min="7436" max="7680" width="9.140625" style="16"/>
    <col min="7681" max="7681" width="0" style="16" hidden="1" customWidth="1"/>
    <col min="7682" max="7682" width="74" style="16" customWidth="1"/>
    <col min="7683" max="7683" width="17.28515625" style="16" customWidth="1"/>
    <col min="7684" max="7684" width="18.42578125" style="16" customWidth="1"/>
    <col min="7685" max="7685" width="23" style="16" customWidth="1"/>
    <col min="7686" max="7687" width="15.42578125" style="16" customWidth="1"/>
    <col min="7688" max="7688" width="16" style="16" bestFit="1" customWidth="1"/>
    <col min="7689" max="7689" width="15.140625" style="16" bestFit="1" customWidth="1"/>
    <col min="7690" max="7690" width="19.140625" style="16" bestFit="1" customWidth="1"/>
    <col min="7691" max="7691" width="9.42578125" style="16" bestFit="1" customWidth="1"/>
    <col min="7692" max="7936" width="9.140625" style="16"/>
    <col min="7937" max="7937" width="0" style="16" hidden="1" customWidth="1"/>
    <col min="7938" max="7938" width="74" style="16" customWidth="1"/>
    <col min="7939" max="7939" width="17.28515625" style="16" customWidth="1"/>
    <col min="7940" max="7940" width="18.42578125" style="16" customWidth="1"/>
    <col min="7941" max="7941" width="23" style="16" customWidth="1"/>
    <col min="7942" max="7943" width="15.42578125" style="16" customWidth="1"/>
    <col min="7944" max="7944" width="16" style="16" bestFit="1" customWidth="1"/>
    <col min="7945" max="7945" width="15.140625" style="16" bestFit="1" customWidth="1"/>
    <col min="7946" max="7946" width="19.140625" style="16" bestFit="1" customWidth="1"/>
    <col min="7947" max="7947" width="9.42578125" style="16" bestFit="1" customWidth="1"/>
    <col min="7948" max="8192" width="9.140625" style="16"/>
    <col min="8193" max="8193" width="0" style="16" hidden="1" customWidth="1"/>
    <col min="8194" max="8194" width="74" style="16" customWidth="1"/>
    <col min="8195" max="8195" width="17.28515625" style="16" customWidth="1"/>
    <col min="8196" max="8196" width="18.42578125" style="16" customWidth="1"/>
    <col min="8197" max="8197" width="23" style="16" customWidth="1"/>
    <col min="8198" max="8199" width="15.42578125" style="16" customWidth="1"/>
    <col min="8200" max="8200" width="16" style="16" bestFit="1" customWidth="1"/>
    <col min="8201" max="8201" width="15.140625" style="16" bestFit="1" customWidth="1"/>
    <col min="8202" max="8202" width="19.140625" style="16" bestFit="1" customWidth="1"/>
    <col min="8203" max="8203" width="9.42578125" style="16" bestFit="1" customWidth="1"/>
    <col min="8204" max="8448" width="9.140625" style="16"/>
    <col min="8449" max="8449" width="0" style="16" hidden="1" customWidth="1"/>
    <col min="8450" max="8450" width="74" style="16" customWidth="1"/>
    <col min="8451" max="8451" width="17.28515625" style="16" customWidth="1"/>
    <col min="8452" max="8452" width="18.42578125" style="16" customWidth="1"/>
    <col min="8453" max="8453" width="23" style="16" customWidth="1"/>
    <col min="8454" max="8455" width="15.42578125" style="16" customWidth="1"/>
    <col min="8456" max="8456" width="16" style="16" bestFit="1" customWidth="1"/>
    <col min="8457" max="8457" width="15.140625" style="16" bestFit="1" customWidth="1"/>
    <col min="8458" max="8458" width="19.140625" style="16" bestFit="1" customWidth="1"/>
    <col min="8459" max="8459" width="9.42578125" style="16" bestFit="1" customWidth="1"/>
    <col min="8460" max="8704" width="9.140625" style="16"/>
    <col min="8705" max="8705" width="0" style="16" hidden="1" customWidth="1"/>
    <col min="8706" max="8706" width="74" style="16" customWidth="1"/>
    <col min="8707" max="8707" width="17.28515625" style="16" customWidth="1"/>
    <col min="8708" max="8708" width="18.42578125" style="16" customWidth="1"/>
    <col min="8709" max="8709" width="23" style="16" customWidth="1"/>
    <col min="8710" max="8711" width="15.42578125" style="16" customWidth="1"/>
    <col min="8712" max="8712" width="16" style="16" bestFit="1" customWidth="1"/>
    <col min="8713" max="8713" width="15.140625" style="16" bestFit="1" customWidth="1"/>
    <col min="8714" max="8714" width="19.140625" style="16" bestFit="1" customWidth="1"/>
    <col min="8715" max="8715" width="9.42578125" style="16" bestFit="1" customWidth="1"/>
    <col min="8716" max="8960" width="9.140625" style="16"/>
    <col min="8961" max="8961" width="0" style="16" hidden="1" customWidth="1"/>
    <col min="8962" max="8962" width="74" style="16" customWidth="1"/>
    <col min="8963" max="8963" width="17.28515625" style="16" customWidth="1"/>
    <col min="8964" max="8964" width="18.42578125" style="16" customWidth="1"/>
    <col min="8965" max="8965" width="23" style="16" customWidth="1"/>
    <col min="8966" max="8967" width="15.42578125" style="16" customWidth="1"/>
    <col min="8968" max="8968" width="16" style="16" bestFit="1" customWidth="1"/>
    <col min="8969" max="8969" width="15.140625" style="16" bestFit="1" customWidth="1"/>
    <col min="8970" max="8970" width="19.140625" style="16" bestFit="1" customWidth="1"/>
    <col min="8971" max="8971" width="9.42578125" style="16" bestFit="1" customWidth="1"/>
    <col min="8972" max="9216" width="9.140625" style="16"/>
    <col min="9217" max="9217" width="0" style="16" hidden="1" customWidth="1"/>
    <col min="9218" max="9218" width="74" style="16" customWidth="1"/>
    <col min="9219" max="9219" width="17.28515625" style="16" customWidth="1"/>
    <col min="9220" max="9220" width="18.42578125" style="16" customWidth="1"/>
    <col min="9221" max="9221" width="23" style="16" customWidth="1"/>
    <col min="9222" max="9223" width="15.42578125" style="16" customWidth="1"/>
    <col min="9224" max="9224" width="16" style="16" bestFit="1" customWidth="1"/>
    <col min="9225" max="9225" width="15.140625" style="16" bestFit="1" customWidth="1"/>
    <col min="9226" max="9226" width="19.140625" style="16" bestFit="1" customWidth="1"/>
    <col min="9227" max="9227" width="9.42578125" style="16" bestFit="1" customWidth="1"/>
    <col min="9228" max="9472" width="9.140625" style="16"/>
    <col min="9473" max="9473" width="0" style="16" hidden="1" customWidth="1"/>
    <col min="9474" max="9474" width="74" style="16" customWidth="1"/>
    <col min="9475" max="9475" width="17.28515625" style="16" customWidth="1"/>
    <col min="9476" max="9476" width="18.42578125" style="16" customWidth="1"/>
    <col min="9477" max="9477" width="23" style="16" customWidth="1"/>
    <col min="9478" max="9479" width="15.42578125" style="16" customWidth="1"/>
    <col min="9480" max="9480" width="16" style="16" bestFit="1" customWidth="1"/>
    <col min="9481" max="9481" width="15.140625" style="16" bestFit="1" customWidth="1"/>
    <col min="9482" max="9482" width="19.140625" style="16" bestFit="1" customWidth="1"/>
    <col min="9483" max="9483" width="9.42578125" style="16" bestFit="1" customWidth="1"/>
    <col min="9484" max="9728" width="9.140625" style="16"/>
    <col min="9729" max="9729" width="0" style="16" hidden="1" customWidth="1"/>
    <col min="9730" max="9730" width="74" style="16" customWidth="1"/>
    <col min="9731" max="9731" width="17.28515625" style="16" customWidth="1"/>
    <col min="9732" max="9732" width="18.42578125" style="16" customWidth="1"/>
    <col min="9733" max="9733" width="23" style="16" customWidth="1"/>
    <col min="9734" max="9735" width="15.42578125" style="16" customWidth="1"/>
    <col min="9736" max="9736" width="16" style="16" bestFit="1" customWidth="1"/>
    <col min="9737" max="9737" width="15.140625" style="16" bestFit="1" customWidth="1"/>
    <col min="9738" max="9738" width="19.140625" style="16" bestFit="1" customWidth="1"/>
    <col min="9739" max="9739" width="9.42578125" style="16" bestFit="1" customWidth="1"/>
    <col min="9740" max="9984" width="9.140625" style="16"/>
    <col min="9985" max="9985" width="0" style="16" hidden="1" customWidth="1"/>
    <col min="9986" max="9986" width="74" style="16" customWidth="1"/>
    <col min="9987" max="9987" width="17.28515625" style="16" customWidth="1"/>
    <col min="9988" max="9988" width="18.42578125" style="16" customWidth="1"/>
    <col min="9989" max="9989" width="23" style="16" customWidth="1"/>
    <col min="9990" max="9991" width="15.42578125" style="16" customWidth="1"/>
    <col min="9992" max="9992" width="16" style="16" bestFit="1" customWidth="1"/>
    <col min="9993" max="9993" width="15.140625" style="16" bestFit="1" customWidth="1"/>
    <col min="9994" max="9994" width="19.140625" style="16" bestFit="1" customWidth="1"/>
    <col min="9995" max="9995" width="9.42578125" style="16" bestFit="1" customWidth="1"/>
    <col min="9996" max="10240" width="9.140625" style="16"/>
    <col min="10241" max="10241" width="0" style="16" hidden="1" customWidth="1"/>
    <col min="10242" max="10242" width="74" style="16" customWidth="1"/>
    <col min="10243" max="10243" width="17.28515625" style="16" customWidth="1"/>
    <col min="10244" max="10244" width="18.42578125" style="16" customWidth="1"/>
    <col min="10245" max="10245" width="23" style="16" customWidth="1"/>
    <col min="10246" max="10247" width="15.42578125" style="16" customWidth="1"/>
    <col min="10248" max="10248" width="16" style="16" bestFit="1" customWidth="1"/>
    <col min="10249" max="10249" width="15.140625" style="16" bestFit="1" customWidth="1"/>
    <col min="10250" max="10250" width="19.140625" style="16" bestFit="1" customWidth="1"/>
    <col min="10251" max="10251" width="9.42578125" style="16" bestFit="1" customWidth="1"/>
    <col min="10252" max="10496" width="9.140625" style="16"/>
    <col min="10497" max="10497" width="0" style="16" hidden="1" customWidth="1"/>
    <col min="10498" max="10498" width="74" style="16" customWidth="1"/>
    <col min="10499" max="10499" width="17.28515625" style="16" customWidth="1"/>
    <col min="10500" max="10500" width="18.42578125" style="16" customWidth="1"/>
    <col min="10501" max="10501" width="23" style="16" customWidth="1"/>
    <col min="10502" max="10503" width="15.42578125" style="16" customWidth="1"/>
    <col min="10504" max="10504" width="16" style="16" bestFit="1" customWidth="1"/>
    <col min="10505" max="10505" width="15.140625" style="16" bestFit="1" customWidth="1"/>
    <col min="10506" max="10506" width="19.140625" style="16" bestFit="1" customWidth="1"/>
    <col min="10507" max="10507" width="9.42578125" style="16" bestFit="1" customWidth="1"/>
    <col min="10508" max="10752" width="9.140625" style="16"/>
    <col min="10753" max="10753" width="0" style="16" hidden="1" customWidth="1"/>
    <col min="10754" max="10754" width="74" style="16" customWidth="1"/>
    <col min="10755" max="10755" width="17.28515625" style="16" customWidth="1"/>
    <col min="10756" max="10756" width="18.42578125" style="16" customWidth="1"/>
    <col min="10757" max="10757" width="23" style="16" customWidth="1"/>
    <col min="10758" max="10759" width="15.42578125" style="16" customWidth="1"/>
    <col min="10760" max="10760" width="16" style="16" bestFit="1" customWidth="1"/>
    <col min="10761" max="10761" width="15.140625" style="16" bestFit="1" customWidth="1"/>
    <col min="10762" max="10762" width="19.140625" style="16" bestFit="1" customWidth="1"/>
    <col min="10763" max="10763" width="9.42578125" style="16" bestFit="1" customWidth="1"/>
    <col min="10764" max="11008" width="9.140625" style="16"/>
    <col min="11009" max="11009" width="0" style="16" hidden="1" customWidth="1"/>
    <col min="11010" max="11010" width="74" style="16" customWidth="1"/>
    <col min="11011" max="11011" width="17.28515625" style="16" customWidth="1"/>
    <col min="11012" max="11012" width="18.42578125" style="16" customWidth="1"/>
    <col min="11013" max="11013" width="23" style="16" customWidth="1"/>
    <col min="11014" max="11015" width="15.42578125" style="16" customWidth="1"/>
    <col min="11016" max="11016" width="16" style="16" bestFit="1" customWidth="1"/>
    <col min="11017" max="11017" width="15.140625" style="16" bestFit="1" customWidth="1"/>
    <col min="11018" max="11018" width="19.140625" style="16" bestFit="1" customWidth="1"/>
    <col min="11019" max="11019" width="9.42578125" style="16" bestFit="1" customWidth="1"/>
    <col min="11020" max="11264" width="9.140625" style="16"/>
    <col min="11265" max="11265" width="0" style="16" hidden="1" customWidth="1"/>
    <col min="11266" max="11266" width="74" style="16" customWidth="1"/>
    <col min="11267" max="11267" width="17.28515625" style="16" customWidth="1"/>
    <col min="11268" max="11268" width="18.42578125" style="16" customWidth="1"/>
    <col min="11269" max="11269" width="23" style="16" customWidth="1"/>
    <col min="11270" max="11271" width="15.42578125" style="16" customWidth="1"/>
    <col min="11272" max="11272" width="16" style="16" bestFit="1" customWidth="1"/>
    <col min="11273" max="11273" width="15.140625" style="16" bestFit="1" customWidth="1"/>
    <col min="11274" max="11274" width="19.140625" style="16" bestFit="1" customWidth="1"/>
    <col min="11275" max="11275" width="9.42578125" style="16" bestFit="1" customWidth="1"/>
    <col min="11276" max="11520" width="9.140625" style="16"/>
    <col min="11521" max="11521" width="0" style="16" hidden="1" customWidth="1"/>
    <col min="11522" max="11522" width="74" style="16" customWidth="1"/>
    <col min="11523" max="11523" width="17.28515625" style="16" customWidth="1"/>
    <col min="11524" max="11524" width="18.42578125" style="16" customWidth="1"/>
    <col min="11525" max="11525" width="23" style="16" customWidth="1"/>
    <col min="11526" max="11527" width="15.42578125" style="16" customWidth="1"/>
    <col min="11528" max="11528" width="16" style="16" bestFit="1" customWidth="1"/>
    <col min="11529" max="11529" width="15.140625" style="16" bestFit="1" customWidth="1"/>
    <col min="11530" max="11530" width="19.140625" style="16" bestFit="1" customWidth="1"/>
    <col min="11531" max="11531" width="9.42578125" style="16" bestFit="1" customWidth="1"/>
    <col min="11532" max="11776" width="9.140625" style="16"/>
    <col min="11777" max="11777" width="0" style="16" hidden="1" customWidth="1"/>
    <col min="11778" max="11778" width="74" style="16" customWidth="1"/>
    <col min="11779" max="11779" width="17.28515625" style="16" customWidth="1"/>
    <col min="11780" max="11780" width="18.42578125" style="16" customWidth="1"/>
    <col min="11781" max="11781" width="23" style="16" customWidth="1"/>
    <col min="11782" max="11783" width="15.42578125" style="16" customWidth="1"/>
    <col min="11784" max="11784" width="16" style="16" bestFit="1" customWidth="1"/>
    <col min="11785" max="11785" width="15.140625" style="16" bestFit="1" customWidth="1"/>
    <col min="11786" max="11786" width="19.140625" style="16" bestFit="1" customWidth="1"/>
    <col min="11787" max="11787" width="9.42578125" style="16" bestFit="1" customWidth="1"/>
    <col min="11788" max="12032" width="9.140625" style="16"/>
    <col min="12033" max="12033" width="0" style="16" hidden="1" customWidth="1"/>
    <col min="12034" max="12034" width="74" style="16" customWidth="1"/>
    <col min="12035" max="12035" width="17.28515625" style="16" customWidth="1"/>
    <col min="12036" max="12036" width="18.42578125" style="16" customWidth="1"/>
    <col min="12037" max="12037" width="23" style="16" customWidth="1"/>
    <col min="12038" max="12039" width="15.42578125" style="16" customWidth="1"/>
    <col min="12040" max="12040" width="16" style="16" bestFit="1" customWidth="1"/>
    <col min="12041" max="12041" width="15.140625" style="16" bestFit="1" customWidth="1"/>
    <col min="12042" max="12042" width="19.140625" style="16" bestFit="1" customWidth="1"/>
    <col min="12043" max="12043" width="9.42578125" style="16" bestFit="1" customWidth="1"/>
    <col min="12044" max="12288" width="9.140625" style="16"/>
    <col min="12289" max="12289" width="0" style="16" hidden="1" customWidth="1"/>
    <col min="12290" max="12290" width="74" style="16" customWidth="1"/>
    <col min="12291" max="12291" width="17.28515625" style="16" customWidth="1"/>
    <col min="12292" max="12292" width="18.42578125" style="16" customWidth="1"/>
    <col min="12293" max="12293" width="23" style="16" customWidth="1"/>
    <col min="12294" max="12295" width="15.42578125" style="16" customWidth="1"/>
    <col min="12296" max="12296" width="16" style="16" bestFit="1" customWidth="1"/>
    <col min="12297" max="12297" width="15.140625" style="16" bestFit="1" customWidth="1"/>
    <col min="12298" max="12298" width="19.140625" style="16" bestFit="1" customWidth="1"/>
    <col min="12299" max="12299" width="9.42578125" style="16" bestFit="1" customWidth="1"/>
    <col min="12300" max="12544" width="9.140625" style="16"/>
    <col min="12545" max="12545" width="0" style="16" hidden="1" customWidth="1"/>
    <col min="12546" max="12546" width="74" style="16" customWidth="1"/>
    <col min="12547" max="12547" width="17.28515625" style="16" customWidth="1"/>
    <col min="12548" max="12548" width="18.42578125" style="16" customWidth="1"/>
    <col min="12549" max="12549" width="23" style="16" customWidth="1"/>
    <col min="12550" max="12551" width="15.42578125" style="16" customWidth="1"/>
    <col min="12552" max="12552" width="16" style="16" bestFit="1" customWidth="1"/>
    <col min="12553" max="12553" width="15.140625" style="16" bestFit="1" customWidth="1"/>
    <col min="12554" max="12554" width="19.140625" style="16" bestFit="1" customWidth="1"/>
    <col min="12555" max="12555" width="9.42578125" style="16" bestFit="1" customWidth="1"/>
    <col min="12556" max="12800" width="9.140625" style="16"/>
    <col min="12801" max="12801" width="0" style="16" hidden="1" customWidth="1"/>
    <col min="12802" max="12802" width="74" style="16" customWidth="1"/>
    <col min="12803" max="12803" width="17.28515625" style="16" customWidth="1"/>
    <col min="12804" max="12804" width="18.42578125" style="16" customWidth="1"/>
    <col min="12805" max="12805" width="23" style="16" customWidth="1"/>
    <col min="12806" max="12807" width="15.42578125" style="16" customWidth="1"/>
    <col min="12808" max="12808" width="16" style="16" bestFit="1" customWidth="1"/>
    <col min="12809" max="12809" width="15.140625" style="16" bestFit="1" customWidth="1"/>
    <col min="12810" max="12810" width="19.140625" style="16" bestFit="1" customWidth="1"/>
    <col min="12811" max="12811" width="9.42578125" style="16" bestFit="1" customWidth="1"/>
    <col min="12812" max="13056" width="9.140625" style="16"/>
    <col min="13057" max="13057" width="0" style="16" hidden="1" customWidth="1"/>
    <col min="13058" max="13058" width="74" style="16" customWidth="1"/>
    <col min="13059" max="13059" width="17.28515625" style="16" customWidth="1"/>
    <col min="13060" max="13060" width="18.42578125" style="16" customWidth="1"/>
    <col min="13061" max="13061" width="23" style="16" customWidth="1"/>
    <col min="13062" max="13063" width="15.42578125" style="16" customWidth="1"/>
    <col min="13064" max="13064" width="16" style="16" bestFit="1" customWidth="1"/>
    <col min="13065" max="13065" width="15.140625" style="16" bestFit="1" customWidth="1"/>
    <col min="13066" max="13066" width="19.140625" style="16" bestFit="1" customWidth="1"/>
    <col min="13067" max="13067" width="9.42578125" style="16" bestFit="1" customWidth="1"/>
    <col min="13068" max="13312" width="9.140625" style="16"/>
    <col min="13313" max="13313" width="0" style="16" hidden="1" customWidth="1"/>
    <col min="13314" max="13314" width="74" style="16" customWidth="1"/>
    <col min="13315" max="13315" width="17.28515625" style="16" customWidth="1"/>
    <col min="13316" max="13316" width="18.42578125" style="16" customWidth="1"/>
    <col min="13317" max="13317" width="23" style="16" customWidth="1"/>
    <col min="13318" max="13319" width="15.42578125" style="16" customWidth="1"/>
    <col min="13320" max="13320" width="16" style="16" bestFit="1" customWidth="1"/>
    <col min="13321" max="13321" width="15.140625" style="16" bestFit="1" customWidth="1"/>
    <col min="13322" max="13322" width="19.140625" style="16" bestFit="1" customWidth="1"/>
    <col min="13323" max="13323" width="9.42578125" style="16" bestFit="1" customWidth="1"/>
    <col min="13324" max="13568" width="9.140625" style="16"/>
    <col min="13569" max="13569" width="0" style="16" hidden="1" customWidth="1"/>
    <col min="13570" max="13570" width="74" style="16" customWidth="1"/>
    <col min="13571" max="13571" width="17.28515625" style="16" customWidth="1"/>
    <col min="13572" max="13572" width="18.42578125" style="16" customWidth="1"/>
    <col min="13573" max="13573" width="23" style="16" customWidth="1"/>
    <col min="13574" max="13575" width="15.42578125" style="16" customWidth="1"/>
    <col min="13576" max="13576" width="16" style="16" bestFit="1" customWidth="1"/>
    <col min="13577" max="13577" width="15.140625" style="16" bestFit="1" customWidth="1"/>
    <col min="13578" max="13578" width="19.140625" style="16" bestFit="1" customWidth="1"/>
    <col min="13579" max="13579" width="9.42578125" style="16" bestFit="1" customWidth="1"/>
    <col min="13580" max="13824" width="9.140625" style="16"/>
    <col min="13825" max="13825" width="0" style="16" hidden="1" customWidth="1"/>
    <col min="13826" max="13826" width="74" style="16" customWidth="1"/>
    <col min="13827" max="13827" width="17.28515625" style="16" customWidth="1"/>
    <col min="13828" max="13828" width="18.42578125" style="16" customWidth="1"/>
    <col min="13829" max="13829" width="23" style="16" customWidth="1"/>
    <col min="13830" max="13831" width="15.42578125" style="16" customWidth="1"/>
    <col min="13832" max="13832" width="16" style="16" bestFit="1" customWidth="1"/>
    <col min="13833" max="13833" width="15.140625" style="16" bestFit="1" customWidth="1"/>
    <col min="13834" max="13834" width="19.140625" style="16" bestFit="1" customWidth="1"/>
    <col min="13835" max="13835" width="9.42578125" style="16" bestFit="1" customWidth="1"/>
    <col min="13836" max="14080" width="9.140625" style="16"/>
    <col min="14081" max="14081" width="0" style="16" hidden="1" customWidth="1"/>
    <col min="14082" max="14082" width="74" style="16" customWidth="1"/>
    <col min="14083" max="14083" width="17.28515625" style="16" customWidth="1"/>
    <col min="14084" max="14084" width="18.42578125" style="16" customWidth="1"/>
    <col min="14085" max="14085" width="23" style="16" customWidth="1"/>
    <col min="14086" max="14087" width="15.42578125" style="16" customWidth="1"/>
    <col min="14088" max="14088" width="16" style="16" bestFit="1" customWidth="1"/>
    <col min="14089" max="14089" width="15.140625" style="16" bestFit="1" customWidth="1"/>
    <col min="14090" max="14090" width="19.140625" style="16" bestFit="1" customWidth="1"/>
    <col min="14091" max="14091" width="9.42578125" style="16" bestFit="1" customWidth="1"/>
    <col min="14092" max="14336" width="9.140625" style="16"/>
    <col min="14337" max="14337" width="0" style="16" hidden="1" customWidth="1"/>
    <col min="14338" max="14338" width="74" style="16" customWidth="1"/>
    <col min="14339" max="14339" width="17.28515625" style="16" customWidth="1"/>
    <col min="14340" max="14340" width="18.42578125" style="16" customWidth="1"/>
    <col min="14341" max="14341" width="23" style="16" customWidth="1"/>
    <col min="14342" max="14343" width="15.42578125" style="16" customWidth="1"/>
    <col min="14344" max="14344" width="16" style="16" bestFit="1" customWidth="1"/>
    <col min="14345" max="14345" width="15.140625" style="16" bestFit="1" customWidth="1"/>
    <col min="14346" max="14346" width="19.140625" style="16" bestFit="1" customWidth="1"/>
    <col min="14347" max="14347" width="9.42578125" style="16" bestFit="1" customWidth="1"/>
    <col min="14348" max="14592" width="9.140625" style="16"/>
    <col min="14593" max="14593" width="0" style="16" hidden="1" customWidth="1"/>
    <col min="14594" max="14594" width="74" style="16" customWidth="1"/>
    <col min="14595" max="14595" width="17.28515625" style="16" customWidth="1"/>
    <col min="14596" max="14596" width="18.42578125" style="16" customWidth="1"/>
    <col min="14597" max="14597" width="23" style="16" customWidth="1"/>
    <col min="14598" max="14599" width="15.42578125" style="16" customWidth="1"/>
    <col min="14600" max="14600" width="16" style="16" bestFit="1" customWidth="1"/>
    <col min="14601" max="14601" width="15.140625" style="16" bestFit="1" customWidth="1"/>
    <col min="14602" max="14602" width="19.140625" style="16" bestFit="1" customWidth="1"/>
    <col min="14603" max="14603" width="9.42578125" style="16" bestFit="1" customWidth="1"/>
    <col min="14604" max="14848" width="9.140625" style="16"/>
    <col min="14849" max="14849" width="0" style="16" hidden="1" customWidth="1"/>
    <col min="14850" max="14850" width="74" style="16" customWidth="1"/>
    <col min="14851" max="14851" width="17.28515625" style="16" customWidth="1"/>
    <col min="14852" max="14852" width="18.42578125" style="16" customWidth="1"/>
    <col min="14853" max="14853" width="23" style="16" customWidth="1"/>
    <col min="14854" max="14855" width="15.42578125" style="16" customWidth="1"/>
    <col min="14856" max="14856" width="16" style="16" bestFit="1" customWidth="1"/>
    <col min="14857" max="14857" width="15.140625" style="16" bestFit="1" customWidth="1"/>
    <col min="14858" max="14858" width="19.140625" style="16" bestFit="1" customWidth="1"/>
    <col min="14859" max="14859" width="9.42578125" style="16" bestFit="1" customWidth="1"/>
    <col min="14860" max="15104" width="9.140625" style="16"/>
    <col min="15105" max="15105" width="0" style="16" hidden="1" customWidth="1"/>
    <col min="15106" max="15106" width="74" style="16" customWidth="1"/>
    <col min="15107" max="15107" width="17.28515625" style="16" customWidth="1"/>
    <col min="15108" max="15108" width="18.42578125" style="16" customWidth="1"/>
    <col min="15109" max="15109" width="23" style="16" customWidth="1"/>
    <col min="15110" max="15111" width="15.42578125" style="16" customWidth="1"/>
    <col min="15112" max="15112" width="16" style="16" bestFit="1" customWidth="1"/>
    <col min="15113" max="15113" width="15.140625" style="16" bestFit="1" customWidth="1"/>
    <col min="15114" max="15114" width="19.140625" style="16" bestFit="1" customWidth="1"/>
    <col min="15115" max="15115" width="9.42578125" style="16" bestFit="1" customWidth="1"/>
    <col min="15116" max="15360" width="9.140625" style="16"/>
    <col min="15361" max="15361" width="0" style="16" hidden="1" customWidth="1"/>
    <col min="15362" max="15362" width="74" style="16" customWidth="1"/>
    <col min="15363" max="15363" width="17.28515625" style="16" customWidth="1"/>
    <col min="15364" max="15364" width="18.42578125" style="16" customWidth="1"/>
    <col min="15365" max="15365" width="23" style="16" customWidth="1"/>
    <col min="15366" max="15367" width="15.42578125" style="16" customWidth="1"/>
    <col min="15368" max="15368" width="16" style="16" bestFit="1" customWidth="1"/>
    <col min="15369" max="15369" width="15.140625" style="16" bestFit="1" customWidth="1"/>
    <col min="15370" max="15370" width="19.140625" style="16" bestFit="1" customWidth="1"/>
    <col min="15371" max="15371" width="9.42578125" style="16" bestFit="1" customWidth="1"/>
    <col min="15372" max="15616" width="9.140625" style="16"/>
    <col min="15617" max="15617" width="0" style="16" hidden="1" customWidth="1"/>
    <col min="15618" max="15618" width="74" style="16" customWidth="1"/>
    <col min="15619" max="15619" width="17.28515625" style="16" customWidth="1"/>
    <col min="15620" max="15620" width="18.42578125" style="16" customWidth="1"/>
    <col min="15621" max="15621" width="23" style="16" customWidth="1"/>
    <col min="15622" max="15623" width="15.42578125" style="16" customWidth="1"/>
    <col min="15624" max="15624" width="16" style="16" bestFit="1" customWidth="1"/>
    <col min="15625" max="15625" width="15.140625" style="16" bestFit="1" customWidth="1"/>
    <col min="15626" max="15626" width="19.140625" style="16" bestFit="1" customWidth="1"/>
    <col min="15627" max="15627" width="9.42578125" style="16" bestFit="1" customWidth="1"/>
    <col min="15628" max="15872" width="9.140625" style="16"/>
    <col min="15873" max="15873" width="0" style="16" hidden="1" customWidth="1"/>
    <col min="15874" max="15874" width="74" style="16" customWidth="1"/>
    <col min="15875" max="15875" width="17.28515625" style="16" customWidth="1"/>
    <col min="15876" max="15876" width="18.42578125" style="16" customWidth="1"/>
    <col min="15877" max="15877" width="23" style="16" customWidth="1"/>
    <col min="15878" max="15879" width="15.42578125" style="16" customWidth="1"/>
    <col min="15880" max="15880" width="16" style="16" bestFit="1" customWidth="1"/>
    <col min="15881" max="15881" width="15.140625" style="16" bestFit="1" customWidth="1"/>
    <col min="15882" max="15882" width="19.140625" style="16" bestFit="1" customWidth="1"/>
    <col min="15883" max="15883" width="9.42578125" style="16" bestFit="1" customWidth="1"/>
    <col min="15884" max="16128" width="9.140625" style="16"/>
    <col min="16129" max="16129" width="0" style="16" hidden="1" customWidth="1"/>
    <col min="16130" max="16130" width="74" style="16" customWidth="1"/>
    <col min="16131" max="16131" width="17.28515625" style="16" customWidth="1"/>
    <col min="16132" max="16132" width="18.42578125" style="16" customWidth="1"/>
    <col min="16133" max="16133" width="23" style="16" customWidth="1"/>
    <col min="16134" max="16135" width="15.42578125" style="16" customWidth="1"/>
    <col min="16136" max="16136" width="16" style="16" bestFit="1" customWidth="1"/>
    <col min="16137" max="16137" width="15.140625" style="16" bestFit="1" customWidth="1"/>
    <col min="16138" max="16138" width="19.140625" style="16" bestFit="1" customWidth="1"/>
    <col min="16139" max="16139" width="9.42578125" style="16" bestFit="1" customWidth="1"/>
    <col min="16140" max="16384" width="9.140625" style="16"/>
  </cols>
  <sheetData>
    <row r="1" spans="2:11" s="196" customFormat="1" hidden="1" x14ac:dyDescent="0.25">
      <c r="B1" s="490" t="s">
        <v>0</v>
      </c>
      <c r="C1" s="491"/>
      <c r="D1" s="491"/>
      <c r="E1" s="491"/>
      <c r="F1" s="491"/>
      <c r="G1" s="491"/>
      <c r="H1" s="492"/>
      <c r="I1" s="197"/>
      <c r="J1" s="198"/>
    </row>
    <row r="2" spans="2:11" s="196" customFormat="1" hidden="1" x14ac:dyDescent="0.25">
      <c r="B2" s="493" t="s">
        <v>1</v>
      </c>
      <c r="C2" s="494"/>
      <c r="D2" s="494"/>
      <c r="E2" s="494"/>
      <c r="F2" s="494"/>
      <c r="G2" s="494"/>
      <c r="H2" s="495"/>
      <c r="I2" s="197"/>
      <c r="J2" s="198"/>
    </row>
    <row r="3" spans="2:11" s="196" customFormat="1" x14ac:dyDescent="0.25">
      <c r="B3" s="199" t="s">
        <v>2</v>
      </c>
      <c r="C3" s="200"/>
      <c r="D3" s="201"/>
      <c r="E3" s="202"/>
      <c r="F3" s="202"/>
      <c r="G3" s="202"/>
      <c r="H3" s="203"/>
      <c r="I3" s="197"/>
      <c r="J3" s="198"/>
    </row>
    <row r="4" spans="2:11" s="196" customFormat="1" x14ac:dyDescent="0.25">
      <c r="B4" s="199" t="s">
        <v>3</v>
      </c>
      <c r="C4" s="200"/>
      <c r="D4" s="204"/>
      <c r="E4" s="200"/>
      <c r="F4" s="200"/>
      <c r="G4" s="200"/>
      <c r="H4" s="205"/>
      <c r="I4" s="197"/>
      <c r="J4" s="198"/>
    </row>
    <row r="5" spans="2:11" s="196" customFormat="1" x14ac:dyDescent="0.25">
      <c r="B5" s="199" t="s">
        <v>768</v>
      </c>
      <c r="C5" s="206"/>
      <c r="D5" s="207"/>
      <c r="E5" s="206"/>
      <c r="F5" s="206"/>
      <c r="G5" s="206"/>
      <c r="H5" s="208"/>
      <c r="I5" s="197"/>
      <c r="J5" s="198"/>
    </row>
    <row r="6" spans="2:11" s="196" customFormat="1" x14ac:dyDescent="0.25">
      <c r="B6" s="199"/>
      <c r="C6" s="206"/>
      <c r="D6" s="207"/>
      <c r="E6" s="206"/>
      <c r="F6" s="206"/>
      <c r="G6" s="206"/>
      <c r="H6" s="208"/>
      <c r="I6" s="197"/>
    </row>
    <row r="7" spans="2:11" s="196" customFormat="1" ht="35.1" customHeight="1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  <c r="I7" s="197"/>
      <c r="J7" s="1"/>
      <c r="K7" s="1"/>
    </row>
    <row r="8" spans="2:11" s="196" customFormat="1" x14ac:dyDescent="0.25">
      <c r="B8" s="199" t="s">
        <v>11</v>
      </c>
      <c r="C8" s="213"/>
      <c r="D8" s="214"/>
      <c r="E8" s="215"/>
      <c r="F8" s="216"/>
      <c r="G8" s="216"/>
      <c r="H8" s="217"/>
      <c r="I8" s="197"/>
      <c r="J8" s="2"/>
      <c r="K8" s="3"/>
    </row>
    <row r="9" spans="2:11" s="196" customFormat="1" x14ac:dyDescent="0.25">
      <c r="B9" s="199" t="s">
        <v>12</v>
      </c>
      <c r="C9" s="213"/>
      <c r="D9" s="218"/>
      <c r="E9" s="215"/>
      <c r="F9" s="216"/>
      <c r="G9" s="216"/>
      <c r="H9" s="217"/>
      <c r="I9" s="197"/>
      <c r="J9" s="2"/>
      <c r="K9" s="3"/>
    </row>
    <row r="10" spans="2:11" s="196" customFormat="1" x14ac:dyDescent="0.25">
      <c r="B10" s="219" t="s">
        <v>13</v>
      </c>
      <c r="C10" s="213"/>
      <c r="D10" s="218"/>
      <c r="E10" s="215"/>
      <c r="F10" s="216"/>
      <c r="G10" s="216"/>
      <c r="H10" s="217"/>
      <c r="I10" s="197"/>
      <c r="J10" s="2"/>
      <c r="K10" s="3"/>
    </row>
    <row r="11" spans="2:11" s="196" customFormat="1" x14ac:dyDescent="0.25">
      <c r="B11" s="220" t="s">
        <v>17</v>
      </c>
      <c r="C11" s="220" t="s">
        <v>15</v>
      </c>
      <c r="D11" s="4">
        <v>4000</v>
      </c>
      <c r="E11" s="221">
        <v>40439.82</v>
      </c>
      <c r="F11" s="5">
        <v>9.15</v>
      </c>
      <c r="G11" s="222">
        <v>5.9850000000000003</v>
      </c>
      <c r="H11" s="217" t="s">
        <v>18</v>
      </c>
      <c r="I11" s="6"/>
      <c r="J11" s="2"/>
      <c r="K11" s="3"/>
    </row>
    <row r="12" spans="2:11" s="196" customFormat="1" x14ac:dyDescent="0.25">
      <c r="B12" s="220" t="s">
        <v>706</v>
      </c>
      <c r="C12" s="220" t="s">
        <v>30</v>
      </c>
      <c r="D12" s="4">
        <v>4000</v>
      </c>
      <c r="E12" s="221">
        <v>40073.980000000003</v>
      </c>
      <c r="F12" s="5">
        <v>9.07</v>
      </c>
      <c r="G12" s="222">
        <v>5.65</v>
      </c>
      <c r="H12" s="217" t="s">
        <v>707</v>
      </c>
      <c r="I12" s="6"/>
      <c r="J12" s="2"/>
      <c r="K12" s="3"/>
    </row>
    <row r="13" spans="2:11" s="196" customFormat="1" x14ac:dyDescent="0.25">
      <c r="B13" s="220" t="s">
        <v>14</v>
      </c>
      <c r="C13" s="220" t="s">
        <v>15</v>
      </c>
      <c r="D13" s="4">
        <v>3000</v>
      </c>
      <c r="E13" s="221">
        <v>31400.15</v>
      </c>
      <c r="F13" s="5">
        <v>7.1</v>
      </c>
      <c r="G13" s="222">
        <v>6.01</v>
      </c>
      <c r="H13" s="217" t="s">
        <v>16</v>
      </c>
      <c r="I13" s="6"/>
      <c r="J13" s="2"/>
      <c r="K13" s="3"/>
    </row>
    <row r="14" spans="2:11" s="196" customFormat="1" x14ac:dyDescent="0.25">
      <c r="B14" s="220" t="s">
        <v>708</v>
      </c>
      <c r="C14" s="220" t="s">
        <v>15</v>
      </c>
      <c r="D14" s="4">
        <v>3000</v>
      </c>
      <c r="E14" s="221">
        <v>30667.73</v>
      </c>
      <c r="F14" s="5">
        <v>6.94</v>
      </c>
      <c r="G14" s="222">
        <v>5.62</v>
      </c>
      <c r="H14" s="217" t="s">
        <v>709</v>
      </c>
      <c r="I14" s="6"/>
      <c r="J14" s="2"/>
      <c r="K14" s="3"/>
    </row>
    <row r="15" spans="2:11" s="196" customFormat="1" x14ac:dyDescent="0.25">
      <c r="B15" s="220" t="s">
        <v>19</v>
      </c>
      <c r="C15" s="220" t="s">
        <v>15</v>
      </c>
      <c r="D15" s="4">
        <v>1750</v>
      </c>
      <c r="E15" s="221">
        <v>17572.11</v>
      </c>
      <c r="F15" s="5">
        <v>3.98</v>
      </c>
      <c r="G15" s="222">
        <v>6.0382999999999996</v>
      </c>
      <c r="H15" s="217" t="s">
        <v>20</v>
      </c>
      <c r="I15" s="6"/>
      <c r="J15" s="2"/>
      <c r="K15" s="3"/>
    </row>
    <row r="16" spans="2:11" s="196" customFormat="1" x14ac:dyDescent="0.25">
      <c r="B16" s="220" t="s">
        <v>40</v>
      </c>
      <c r="C16" s="220" t="s">
        <v>15</v>
      </c>
      <c r="D16" s="4">
        <v>1500</v>
      </c>
      <c r="E16" s="221">
        <v>16316.57</v>
      </c>
      <c r="F16" s="5">
        <v>3.69</v>
      </c>
      <c r="G16" s="222">
        <v>5.3000000000000007</v>
      </c>
      <c r="H16" s="217" t="s">
        <v>41</v>
      </c>
      <c r="I16" s="6"/>
      <c r="J16" s="2"/>
      <c r="K16" s="3"/>
    </row>
    <row r="17" spans="2:11" s="196" customFormat="1" x14ac:dyDescent="0.25">
      <c r="B17" s="220" t="s">
        <v>25</v>
      </c>
      <c r="C17" s="220" t="s">
        <v>15</v>
      </c>
      <c r="D17" s="4">
        <v>1250</v>
      </c>
      <c r="E17" s="221">
        <v>12590.91</v>
      </c>
      <c r="F17" s="5">
        <v>2.85</v>
      </c>
      <c r="G17" s="222">
        <v>6.0391000000000004</v>
      </c>
      <c r="H17" s="217" t="s">
        <v>26</v>
      </c>
      <c r="I17" s="6"/>
      <c r="J17" s="2"/>
      <c r="K17" s="3"/>
    </row>
    <row r="18" spans="2:11" s="196" customFormat="1" x14ac:dyDescent="0.25">
      <c r="B18" s="220" t="s">
        <v>710</v>
      </c>
      <c r="C18" s="220" t="s">
        <v>230</v>
      </c>
      <c r="D18" s="4">
        <v>1150</v>
      </c>
      <c r="E18" s="221">
        <v>11516.71</v>
      </c>
      <c r="F18" s="5">
        <v>2.61</v>
      </c>
      <c r="G18" s="222">
        <v>5.66</v>
      </c>
      <c r="H18" s="217" t="s">
        <v>711</v>
      </c>
      <c r="I18" s="6"/>
      <c r="J18" s="2"/>
      <c r="K18" s="3"/>
    </row>
    <row r="19" spans="2:11" s="196" customFormat="1" x14ac:dyDescent="0.25">
      <c r="B19" s="220" t="s">
        <v>27</v>
      </c>
      <c r="C19" s="220" t="s">
        <v>15</v>
      </c>
      <c r="D19" s="4">
        <v>1000</v>
      </c>
      <c r="E19" s="221">
        <v>11137.05</v>
      </c>
      <c r="F19" s="5">
        <v>2.52</v>
      </c>
      <c r="G19" s="222">
        <v>6.4449999999999994</v>
      </c>
      <c r="H19" s="217" t="s">
        <v>28</v>
      </c>
      <c r="I19" s="6"/>
      <c r="J19" s="2"/>
      <c r="K19" s="3"/>
    </row>
    <row r="20" spans="2:11" s="196" customFormat="1" x14ac:dyDescent="0.25">
      <c r="B20" s="220" t="s">
        <v>29</v>
      </c>
      <c r="C20" s="220" t="s">
        <v>30</v>
      </c>
      <c r="D20" s="4">
        <v>1000</v>
      </c>
      <c r="E20" s="221">
        <v>11059.46</v>
      </c>
      <c r="F20" s="5">
        <v>2.5</v>
      </c>
      <c r="G20" s="222">
        <v>6.4700000000000006</v>
      </c>
      <c r="H20" s="217" t="s">
        <v>31</v>
      </c>
      <c r="I20" s="6"/>
      <c r="J20" s="2"/>
      <c r="K20" s="3"/>
    </row>
    <row r="21" spans="2:11" s="196" customFormat="1" x14ac:dyDescent="0.25">
      <c r="B21" s="220" t="s">
        <v>32</v>
      </c>
      <c r="C21" s="220" t="s">
        <v>15</v>
      </c>
      <c r="D21" s="4">
        <v>1000</v>
      </c>
      <c r="E21" s="221">
        <v>10480.39</v>
      </c>
      <c r="F21" s="5">
        <v>2.37</v>
      </c>
      <c r="G21" s="222">
        <v>6.6897000000000002</v>
      </c>
      <c r="H21" s="217" t="s">
        <v>33</v>
      </c>
      <c r="I21" s="6"/>
      <c r="J21" s="2"/>
      <c r="K21" s="3"/>
    </row>
    <row r="22" spans="2:11" s="196" customFormat="1" x14ac:dyDescent="0.25">
      <c r="B22" s="220" t="s">
        <v>712</v>
      </c>
      <c r="C22" s="220" t="s">
        <v>15</v>
      </c>
      <c r="D22" s="4">
        <v>1000</v>
      </c>
      <c r="E22" s="221">
        <v>9958.0300000000007</v>
      </c>
      <c r="F22" s="5">
        <v>2.25</v>
      </c>
      <c r="G22" s="222">
        <v>6.3448999999999991</v>
      </c>
      <c r="H22" s="217" t="s">
        <v>713</v>
      </c>
      <c r="I22" s="6"/>
      <c r="J22" s="2"/>
      <c r="K22" s="3"/>
    </row>
    <row r="23" spans="2:11" s="196" customFormat="1" x14ac:dyDescent="0.25">
      <c r="B23" s="220" t="s">
        <v>34</v>
      </c>
      <c r="C23" s="220" t="s">
        <v>15</v>
      </c>
      <c r="D23" s="4">
        <v>900</v>
      </c>
      <c r="E23" s="221">
        <v>9888.34</v>
      </c>
      <c r="F23" s="5">
        <v>2.2400000000000002</v>
      </c>
      <c r="G23" s="222">
        <v>6.3549999999999995</v>
      </c>
      <c r="H23" s="217" t="s">
        <v>35</v>
      </c>
      <c r="I23" s="6"/>
      <c r="J23" s="2"/>
      <c r="K23" s="3"/>
    </row>
    <row r="24" spans="2:11" s="196" customFormat="1" x14ac:dyDescent="0.25">
      <c r="B24" s="220" t="s">
        <v>21</v>
      </c>
      <c r="C24" s="220" t="s">
        <v>15</v>
      </c>
      <c r="D24" s="4">
        <v>750</v>
      </c>
      <c r="E24" s="221">
        <v>8060.05</v>
      </c>
      <c r="F24" s="5">
        <v>1.82</v>
      </c>
      <c r="G24" s="222">
        <v>5.1100000000000003</v>
      </c>
      <c r="H24" s="217" t="s">
        <v>22</v>
      </c>
      <c r="I24" s="6"/>
      <c r="J24" s="2"/>
      <c r="K24" s="3"/>
    </row>
    <row r="25" spans="2:11" s="196" customFormat="1" x14ac:dyDescent="0.25">
      <c r="B25" s="220" t="s">
        <v>769</v>
      </c>
      <c r="C25" s="220" t="s">
        <v>15</v>
      </c>
      <c r="D25" s="4">
        <v>750</v>
      </c>
      <c r="E25" s="221">
        <v>7684.33</v>
      </c>
      <c r="F25" s="5">
        <v>1.74</v>
      </c>
      <c r="G25" s="222">
        <v>6.3149999999999995</v>
      </c>
      <c r="H25" s="217" t="s">
        <v>714</v>
      </c>
      <c r="I25" s="6"/>
      <c r="J25" s="2"/>
      <c r="K25" s="3"/>
    </row>
    <row r="26" spans="2:11" s="196" customFormat="1" x14ac:dyDescent="0.25">
      <c r="B26" s="220" t="s">
        <v>36</v>
      </c>
      <c r="C26" s="220" t="s">
        <v>15</v>
      </c>
      <c r="D26" s="4">
        <v>600</v>
      </c>
      <c r="E26" s="221">
        <v>6073.77</v>
      </c>
      <c r="F26" s="5">
        <v>1.37</v>
      </c>
      <c r="G26" s="222">
        <v>5.21</v>
      </c>
      <c r="H26" s="217" t="s">
        <v>37</v>
      </c>
      <c r="I26" s="6"/>
      <c r="J26" s="2"/>
      <c r="K26" s="3"/>
    </row>
    <row r="27" spans="2:11" s="196" customFormat="1" x14ac:dyDescent="0.25">
      <c r="B27" s="220" t="s">
        <v>570</v>
      </c>
      <c r="C27" s="220" t="s">
        <v>15</v>
      </c>
      <c r="D27" s="4">
        <v>500</v>
      </c>
      <c r="E27" s="221">
        <v>5464.72</v>
      </c>
      <c r="F27" s="5">
        <v>1.24</v>
      </c>
      <c r="G27" s="222">
        <v>6.3948999999999989</v>
      </c>
      <c r="H27" s="217" t="s">
        <v>571</v>
      </c>
      <c r="I27" s="6"/>
      <c r="J27" s="2"/>
      <c r="K27" s="3"/>
    </row>
    <row r="28" spans="2:11" s="196" customFormat="1" x14ac:dyDescent="0.25">
      <c r="B28" s="220" t="s">
        <v>517</v>
      </c>
      <c r="C28" s="220" t="s">
        <v>15</v>
      </c>
      <c r="D28" s="4">
        <v>500</v>
      </c>
      <c r="E28" s="221">
        <v>5392.68</v>
      </c>
      <c r="F28" s="5">
        <v>1.22</v>
      </c>
      <c r="G28" s="222">
        <v>6.44</v>
      </c>
      <c r="H28" s="217" t="s">
        <v>518</v>
      </c>
      <c r="I28" s="6"/>
      <c r="J28" s="2"/>
      <c r="K28" s="3"/>
    </row>
    <row r="29" spans="2:11" s="196" customFormat="1" x14ac:dyDescent="0.25">
      <c r="B29" s="220" t="s">
        <v>42</v>
      </c>
      <c r="C29" s="220" t="s">
        <v>15</v>
      </c>
      <c r="D29" s="4">
        <v>400</v>
      </c>
      <c r="E29" s="221">
        <v>4382.5</v>
      </c>
      <c r="F29" s="5">
        <v>0.99</v>
      </c>
      <c r="G29" s="222">
        <v>5.1800000000000006</v>
      </c>
      <c r="H29" s="217" t="s">
        <v>43</v>
      </c>
      <c r="I29" s="6"/>
      <c r="J29" s="2"/>
      <c r="K29" s="3"/>
    </row>
    <row r="30" spans="2:11" s="196" customFormat="1" x14ac:dyDescent="0.25">
      <c r="B30" s="220" t="s">
        <v>715</v>
      </c>
      <c r="C30" s="220" t="s">
        <v>15</v>
      </c>
      <c r="D30" s="4">
        <v>350</v>
      </c>
      <c r="E30" s="221">
        <v>3999.64</v>
      </c>
      <c r="F30" s="5">
        <v>0.9</v>
      </c>
      <c r="G30" s="222">
        <v>5.99</v>
      </c>
      <c r="H30" s="217" t="s">
        <v>716</v>
      </c>
      <c r="I30" s="6"/>
      <c r="J30" s="2"/>
      <c r="K30" s="3"/>
    </row>
    <row r="31" spans="2:11" s="196" customFormat="1" x14ac:dyDescent="0.25">
      <c r="B31" s="220" t="s">
        <v>44</v>
      </c>
      <c r="C31" s="220" t="s">
        <v>15</v>
      </c>
      <c r="D31" s="4">
        <v>300</v>
      </c>
      <c r="E31" s="221">
        <v>3023.05</v>
      </c>
      <c r="F31" s="5">
        <v>0.68</v>
      </c>
      <c r="G31" s="222">
        <v>5.9149999999999991</v>
      </c>
      <c r="H31" s="217" t="s">
        <v>45</v>
      </c>
      <c r="I31" s="6"/>
      <c r="J31" s="2"/>
      <c r="K31" s="3"/>
    </row>
    <row r="32" spans="2:11" s="196" customFormat="1" x14ac:dyDescent="0.25">
      <c r="B32" s="220" t="s">
        <v>48</v>
      </c>
      <c r="C32" s="220" t="s">
        <v>15</v>
      </c>
      <c r="D32" s="4">
        <v>250</v>
      </c>
      <c r="E32" s="221">
        <v>2815.57</v>
      </c>
      <c r="F32" s="5">
        <v>0.64</v>
      </c>
      <c r="G32" s="222">
        <v>5.4700000000000006</v>
      </c>
      <c r="H32" s="217" t="s">
        <v>49</v>
      </c>
      <c r="I32" s="6"/>
      <c r="J32" s="2"/>
      <c r="K32" s="3"/>
    </row>
    <row r="33" spans="2:11" s="196" customFormat="1" x14ac:dyDescent="0.25">
      <c r="B33" s="220" t="s">
        <v>717</v>
      </c>
      <c r="C33" s="220" t="s">
        <v>15</v>
      </c>
      <c r="D33" s="4">
        <v>250</v>
      </c>
      <c r="E33" s="221">
        <v>2718.9</v>
      </c>
      <c r="F33" s="5">
        <v>0.62</v>
      </c>
      <c r="G33" s="222">
        <v>5.5149999999999997</v>
      </c>
      <c r="H33" s="217" t="s">
        <v>718</v>
      </c>
      <c r="I33" s="6"/>
      <c r="J33" s="2"/>
      <c r="K33" s="3"/>
    </row>
    <row r="34" spans="2:11" s="196" customFormat="1" x14ac:dyDescent="0.25">
      <c r="B34" s="220" t="s">
        <v>50</v>
      </c>
      <c r="C34" s="220" t="s">
        <v>15</v>
      </c>
      <c r="D34" s="4">
        <v>250</v>
      </c>
      <c r="E34" s="221">
        <v>2480.48</v>
      </c>
      <c r="F34" s="5">
        <v>0.56000000000000005</v>
      </c>
      <c r="G34" s="222">
        <v>5.77</v>
      </c>
      <c r="H34" s="217" t="s">
        <v>51</v>
      </c>
      <c r="I34" s="6"/>
      <c r="J34" s="2"/>
      <c r="K34" s="3"/>
    </row>
    <row r="35" spans="2:11" s="196" customFormat="1" x14ac:dyDescent="0.25">
      <c r="B35" s="220" t="s">
        <v>52</v>
      </c>
      <c r="C35" s="220" t="s">
        <v>15</v>
      </c>
      <c r="D35" s="4">
        <v>100</v>
      </c>
      <c r="E35" s="221">
        <v>1123.8800000000001</v>
      </c>
      <c r="F35" s="5">
        <v>0.25</v>
      </c>
      <c r="G35" s="222">
        <v>5.1800000000000006</v>
      </c>
      <c r="H35" s="217" t="s">
        <v>53</v>
      </c>
      <c r="I35" s="6"/>
      <c r="J35" s="2"/>
      <c r="K35" s="3"/>
    </row>
    <row r="36" spans="2:11" s="196" customFormat="1" x14ac:dyDescent="0.25">
      <c r="B36" s="220" t="s">
        <v>54</v>
      </c>
      <c r="C36" s="220" t="s">
        <v>15</v>
      </c>
      <c r="D36" s="4">
        <v>100</v>
      </c>
      <c r="E36" s="221">
        <v>1076.42</v>
      </c>
      <c r="F36" s="5">
        <v>0.24</v>
      </c>
      <c r="G36" s="222">
        <v>6.44</v>
      </c>
      <c r="H36" s="217" t="s">
        <v>55</v>
      </c>
      <c r="I36" s="6"/>
      <c r="J36" s="2"/>
      <c r="K36" s="3"/>
    </row>
    <row r="37" spans="2:11" s="196" customFormat="1" x14ac:dyDescent="0.25">
      <c r="B37" s="220" t="s">
        <v>58</v>
      </c>
      <c r="C37" s="220" t="s">
        <v>15</v>
      </c>
      <c r="D37" s="4">
        <v>50</v>
      </c>
      <c r="E37" s="221">
        <v>552.63</v>
      </c>
      <c r="F37" s="5">
        <v>0.13</v>
      </c>
      <c r="G37" s="222">
        <v>5.1800000000000006</v>
      </c>
      <c r="H37" s="217" t="s">
        <v>59</v>
      </c>
      <c r="I37" s="6"/>
      <c r="J37" s="2"/>
      <c r="K37" s="3"/>
    </row>
    <row r="38" spans="2:11" s="196" customFormat="1" x14ac:dyDescent="0.25">
      <c r="B38" s="220" t="s">
        <v>60</v>
      </c>
      <c r="C38" s="220" t="s">
        <v>30</v>
      </c>
      <c r="D38" s="4">
        <v>50</v>
      </c>
      <c r="E38" s="221">
        <v>533.70000000000005</v>
      </c>
      <c r="F38" s="5">
        <v>0.12</v>
      </c>
      <c r="G38" s="222">
        <v>4.2349999999999994</v>
      </c>
      <c r="H38" s="217" t="s">
        <v>61</v>
      </c>
      <c r="I38" s="6"/>
      <c r="J38" s="2"/>
      <c r="K38" s="3"/>
    </row>
    <row r="39" spans="2:11" s="196" customFormat="1" x14ac:dyDescent="0.25">
      <c r="B39" s="220" t="s">
        <v>62</v>
      </c>
      <c r="C39" s="220" t="s">
        <v>15</v>
      </c>
      <c r="D39" s="4">
        <v>50</v>
      </c>
      <c r="E39" s="221">
        <v>545.72</v>
      </c>
      <c r="F39" s="5">
        <v>0.12</v>
      </c>
      <c r="G39" s="222">
        <v>5.2350999999999992</v>
      </c>
      <c r="H39" s="217" t="s">
        <v>63</v>
      </c>
      <c r="I39" s="6"/>
      <c r="J39" s="2"/>
      <c r="K39" s="3"/>
    </row>
    <row r="40" spans="2:11" s="196" customFormat="1" x14ac:dyDescent="0.25">
      <c r="B40" s="220" t="s">
        <v>65</v>
      </c>
      <c r="C40" s="220" t="s">
        <v>15</v>
      </c>
      <c r="D40" s="4">
        <v>35</v>
      </c>
      <c r="E40" s="221">
        <v>362.38</v>
      </c>
      <c r="F40" s="5">
        <v>0.08</v>
      </c>
      <c r="G40" s="222">
        <v>4.9649999999999999</v>
      </c>
      <c r="H40" s="217" t="s">
        <v>66</v>
      </c>
      <c r="I40" s="6"/>
      <c r="J40" s="2"/>
      <c r="K40" s="3"/>
    </row>
    <row r="41" spans="2:11" s="196" customFormat="1" x14ac:dyDescent="0.25">
      <c r="B41" s="220" t="s">
        <v>56</v>
      </c>
      <c r="C41" s="220" t="s">
        <v>15</v>
      </c>
      <c r="D41" s="4">
        <v>25</v>
      </c>
      <c r="E41" s="221">
        <v>270.32</v>
      </c>
      <c r="F41" s="5">
        <v>0.06</v>
      </c>
      <c r="G41" s="222">
        <v>5.6549999999999994</v>
      </c>
      <c r="H41" s="217" t="s">
        <v>57</v>
      </c>
      <c r="I41" s="6"/>
      <c r="J41" s="2"/>
      <c r="K41" s="3"/>
    </row>
    <row r="42" spans="2:11" s="196" customFormat="1" x14ac:dyDescent="0.25">
      <c r="B42" s="220" t="s">
        <v>67</v>
      </c>
      <c r="C42" s="220" t="s">
        <v>15</v>
      </c>
      <c r="D42" s="4">
        <v>15</v>
      </c>
      <c r="E42" s="221">
        <v>155.96</v>
      </c>
      <c r="F42" s="5">
        <v>0.04</v>
      </c>
      <c r="G42" s="222">
        <v>4.95</v>
      </c>
      <c r="H42" s="217" t="s">
        <v>68</v>
      </c>
      <c r="I42" s="6"/>
      <c r="J42" s="2"/>
      <c r="K42" s="3"/>
    </row>
    <row r="43" spans="2:11" s="196" customFormat="1" x14ac:dyDescent="0.25">
      <c r="B43" s="220" t="s">
        <v>69</v>
      </c>
      <c r="C43" s="220" t="s">
        <v>15</v>
      </c>
      <c r="D43" s="4">
        <v>10</v>
      </c>
      <c r="E43" s="221">
        <v>103.74</v>
      </c>
      <c r="F43" s="5">
        <v>0.02</v>
      </c>
      <c r="G43" s="222">
        <v>4.8899999999999997</v>
      </c>
      <c r="H43" s="217" t="s">
        <v>70</v>
      </c>
      <c r="I43" s="6"/>
      <c r="J43" s="2"/>
      <c r="K43" s="3"/>
    </row>
    <row r="44" spans="2:11" s="196" customFormat="1" x14ac:dyDescent="0.25">
      <c r="B44" s="220" t="s">
        <v>71</v>
      </c>
      <c r="C44" s="220" t="s">
        <v>15</v>
      </c>
      <c r="D44" s="4">
        <v>7</v>
      </c>
      <c r="E44" s="221">
        <v>76.05</v>
      </c>
      <c r="F44" s="5">
        <v>0.02</v>
      </c>
      <c r="G44" s="222">
        <v>3.9600000000000004</v>
      </c>
      <c r="H44" s="217" t="s">
        <v>72</v>
      </c>
      <c r="I44" s="6"/>
      <c r="J44" s="2"/>
      <c r="K44" s="3"/>
    </row>
    <row r="45" spans="2:11" s="196" customFormat="1" x14ac:dyDescent="0.25">
      <c r="B45" s="220" t="s">
        <v>46</v>
      </c>
      <c r="C45" s="220" t="s">
        <v>15</v>
      </c>
      <c r="D45" s="4">
        <v>5</v>
      </c>
      <c r="E45" s="221">
        <v>54.99</v>
      </c>
      <c r="F45" s="5">
        <v>0.01</v>
      </c>
      <c r="G45" s="222">
        <v>5.1300000000000008</v>
      </c>
      <c r="H45" s="217" t="s">
        <v>47</v>
      </c>
      <c r="I45" s="6"/>
      <c r="J45" s="2"/>
      <c r="K45" s="3"/>
    </row>
    <row r="46" spans="2:11" s="196" customFormat="1" x14ac:dyDescent="0.25">
      <c r="B46" s="220" t="s">
        <v>73</v>
      </c>
      <c r="C46" s="220" t="s">
        <v>15</v>
      </c>
      <c r="D46" s="4">
        <v>5</v>
      </c>
      <c r="E46" s="221">
        <v>51.9</v>
      </c>
      <c r="F46" s="5">
        <v>0.01</v>
      </c>
      <c r="G46" s="222">
        <v>4.8650000000000002</v>
      </c>
      <c r="H46" s="217" t="s">
        <v>74</v>
      </c>
      <c r="I46" s="6"/>
      <c r="J46" s="2"/>
      <c r="K46" s="3"/>
    </row>
    <row r="47" spans="2:11" s="196" customFormat="1" x14ac:dyDescent="0.25">
      <c r="B47" s="220" t="s">
        <v>75</v>
      </c>
      <c r="C47" s="220" t="s">
        <v>15</v>
      </c>
      <c r="D47" s="4">
        <v>1</v>
      </c>
      <c r="E47" s="221">
        <v>10.68</v>
      </c>
      <c r="F47" s="5">
        <v>0</v>
      </c>
      <c r="G47" s="222">
        <v>4.58</v>
      </c>
      <c r="H47" s="217" t="s">
        <v>76</v>
      </c>
      <c r="I47" s="6"/>
      <c r="J47" s="2"/>
      <c r="K47" s="3"/>
    </row>
    <row r="48" spans="2:11" s="196" customFormat="1" x14ac:dyDescent="0.25">
      <c r="B48" s="223" t="s">
        <v>77</v>
      </c>
      <c r="C48" s="223"/>
      <c r="D48" s="224"/>
      <c r="E48" s="225">
        <f>SUM(E11:E47)</f>
        <v>310115.31</v>
      </c>
      <c r="F48" s="226">
        <f>SUM(F11:F47)</f>
        <v>70.15000000000002</v>
      </c>
      <c r="G48" s="227"/>
      <c r="H48" s="217"/>
      <c r="I48" s="197"/>
    </row>
    <row r="49" spans="2:10" s="196" customFormat="1" ht="15" hidden="1" customHeight="1" x14ac:dyDescent="0.25">
      <c r="B49" s="199" t="s">
        <v>78</v>
      </c>
      <c r="C49" s="220"/>
      <c r="D49" s="228"/>
      <c r="E49" s="229"/>
      <c r="F49" s="7"/>
      <c r="G49" s="7"/>
      <c r="H49" s="230"/>
      <c r="I49" s="197"/>
    </row>
    <row r="50" spans="2:10" s="196" customFormat="1" ht="15" hidden="1" customHeight="1" x14ac:dyDescent="0.25">
      <c r="B50" s="220"/>
      <c r="C50" s="220"/>
      <c r="D50" s="4"/>
      <c r="E50" s="221"/>
      <c r="F50" s="231"/>
      <c r="G50" s="231"/>
      <c r="H50" s="217"/>
      <c r="I50" s="197"/>
    </row>
    <row r="51" spans="2:10" s="196" customFormat="1" ht="15" hidden="1" customHeight="1" x14ac:dyDescent="0.25">
      <c r="B51" s="223" t="s">
        <v>77</v>
      </c>
      <c r="C51" s="232"/>
      <c r="D51" s="228"/>
      <c r="E51" s="225">
        <f>SUM(E50)</f>
        <v>0</v>
      </c>
      <c r="F51" s="226">
        <f>SUM(F50)</f>
        <v>0</v>
      </c>
      <c r="G51" s="227"/>
      <c r="H51" s="230"/>
      <c r="I51" s="197"/>
      <c r="J51" s="197"/>
    </row>
    <row r="52" spans="2:10" s="196" customFormat="1" ht="15" hidden="1" customHeight="1" x14ac:dyDescent="0.25">
      <c r="B52" s="233" t="s">
        <v>79</v>
      </c>
      <c r="C52" s="223"/>
      <c r="D52" s="224"/>
      <c r="E52" s="234"/>
      <c r="F52" s="227"/>
      <c r="G52" s="227"/>
      <c r="H52" s="217"/>
      <c r="I52" s="197"/>
      <c r="J52" s="197"/>
    </row>
    <row r="53" spans="2:10" s="196" customFormat="1" ht="15" hidden="1" customHeight="1" x14ac:dyDescent="0.25">
      <c r="B53" s="233" t="s">
        <v>80</v>
      </c>
      <c r="C53" s="223"/>
      <c r="D53" s="224"/>
      <c r="E53" s="234"/>
      <c r="F53" s="227"/>
      <c r="G53" s="227"/>
      <c r="H53" s="217"/>
      <c r="I53" s="197"/>
      <c r="J53" s="197"/>
    </row>
    <row r="54" spans="2:10" s="196" customFormat="1" ht="15" hidden="1" customHeight="1" x14ac:dyDescent="0.25">
      <c r="B54" s="235"/>
      <c r="C54" s="235"/>
      <c r="D54" s="236"/>
      <c r="E54" s="237"/>
      <c r="F54" s="238"/>
      <c r="G54" s="238"/>
      <c r="H54" s="217"/>
      <c r="I54" s="197"/>
      <c r="J54" s="197"/>
    </row>
    <row r="55" spans="2:10" s="196" customFormat="1" ht="15" hidden="1" customHeight="1" x14ac:dyDescent="0.25">
      <c r="B55" s="235"/>
      <c r="C55" s="235"/>
      <c r="D55" s="236"/>
      <c r="E55" s="237"/>
      <c r="F55" s="238"/>
      <c r="G55" s="238"/>
      <c r="H55" s="217"/>
      <c r="I55" s="197"/>
      <c r="J55" s="197"/>
    </row>
    <row r="56" spans="2:10" s="196" customFormat="1" ht="15" hidden="1" customHeight="1" x14ac:dyDescent="0.25">
      <c r="B56" s="223" t="s">
        <v>77</v>
      </c>
      <c r="C56" s="223"/>
      <c r="D56" s="224"/>
      <c r="E56" s="225">
        <f>SUM(E54:E55)</f>
        <v>0</v>
      </c>
      <c r="F56" s="226">
        <f>SUM(F54:F55)</f>
        <v>0</v>
      </c>
      <c r="G56" s="227"/>
      <c r="H56" s="217"/>
      <c r="I56" s="197"/>
      <c r="J56" s="197"/>
    </row>
    <row r="57" spans="2:10" s="196" customFormat="1" ht="15" hidden="1" customHeight="1" x14ac:dyDescent="0.25">
      <c r="B57" s="199" t="s">
        <v>81</v>
      </c>
      <c r="C57" s="213"/>
      <c r="D57" s="218"/>
      <c r="E57" s="215"/>
      <c r="F57" s="216"/>
      <c r="G57" s="216"/>
      <c r="H57" s="217"/>
      <c r="I57" s="197"/>
      <c r="J57" s="197"/>
    </row>
    <row r="58" spans="2:10" s="196" customFormat="1" ht="15" hidden="1" customHeight="1" x14ac:dyDescent="0.25">
      <c r="B58" s="199" t="s">
        <v>82</v>
      </c>
      <c r="C58" s="213"/>
      <c r="D58" s="218"/>
      <c r="E58" s="215"/>
      <c r="F58" s="216"/>
      <c r="G58" s="216"/>
      <c r="H58" s="217"/>
      <c r="I58" s="197"/>
      <c r="J58" s="197"/>
    </row>
    <row r="59" spans="2:10" s="196" customFormat="1" ht="15" hidden="1" customHeight="1" x14ac:dyDescent="0.25">
      <c r="B59" s="220"/>
      <c r="C59" s="220"/>
      <c r="D59" s="4"/>
      <c r="E59" s="221"/>
      <c r="F59" s="231"/>
      <c r="G59" s="231"/>
      <c r="H59" s="217"/>
      <c r="I59" s="197"/>
      <c r="J59" s="197"/>
    </row>
    <row r="60" spans="2:10" s="196" customFormat="1" ht="15" hidden="1" customHeight="1" x14ac:dyDescent="0.25">
      <c r="B60" s="220"/>
      <c r="C60" s="220"/>
      <c r="D60" s="4"/>
      <c r="E60" s="221"/>
      <c r="F60" s="231"/>
      <c r="G60" s="231"/>
      <c r="H60" s="217"/>
      <c r="I60" s="197"/>
      <c r="J60" s="197"/>
    </row>
    <row r="61" spans="2:10" s="196" customFormat="1" ht="15" hidden="1" customHeight="1" x14ac:dyDescent="0.25">
      <c r="B61" s="220"/>
      <c r="C61" s="220"/>
      <c r="D61" s="4"/>
      <c r="E61" s="221"/>
      <c r="F61" s="231"/>
      <c r="G61" s="231"/>
      <c r="H61" s="217"/>
      <c r="I61" s="197"/>
      <c r="J61" s="197"/>
    </row>
    <row r="62" spans="2:10" s="196" customFormat="1" ht="15" hidden="1" customHeight="1" x14ac:dyDescent="0.25">
      <c r="B62" s="220"/>
      <c r="C62" s="220"/>
      <c r="D62" s="4"/>
      <c r="E62" s="221"/>
      <c r="F62" s="231"/>
      <c r="G62" s="231"/>
      <c r="H62" s="217"/>
      <c r="I62" s="197"/>
      <c r="J62" s="197"/>
    </row>
    <row r="63" spans="2:10" s="239" customFormat="1" ht="15" hidden="1" customHeight="1" x14ac:dyDescent="0.25">
      <c r="B63" s="223" t="s">
        <v>77</v>
      </c>
      <c r="C63" s="223"/>
      <c r="D63" s="224"/>
      <c r="E63" s="225">
        <f>SUM(E59:E62)</f>
        <v>0</v>
      </c>
      <c r="F63" s="226">
        <f>SUM(F59:F62)</f>
        <v>0</v>
      </c>
      <c r="G63" s="227"/>
      <c r="H63" s="230"/>
      <c r="I63" s="197"/>
      <c r="J63" s="197"/>
    </row>
    <row r="64" spans="2:10" s="239" customFormat="1" ht="15" hidden="1" customHeight="1" x14ac:dyDescent="0.25">
      <c r="B64" s="223" t="s">
        <v>83</v>
      </c>
      <c r="C64" s="223"/>
      <c r="D64" s="224"/>
      <c r="E64" s="234"/>
      <c r="F64" s="227"/>
      <c r="G64" s="227"/>
      <c r="H64" s="230"/>
      <c r="I64" s="197"/>
      <c r="J64" s="197"/>
    </row>
    <row r="65" spans="2:11" s="239" customFormat="1" ht="15" hidden="1" customHeight="1" x14ac:dyDescent="0.25">
      <c r="B65" s="235"/>
      <c r="C65" s="235"/>
      <c r="D65" s="236"/>
      <c r="E65" s="237"/>
      <c r="F65" s="238"/>
      <c r="G65" s="238"/>
      <c r="H65" s="230"/>
      <c r="I65" s="197"/>
      <c r="J65" s="197"/>
    </row>
    <row r="66" spans="2:11" s="239" customFormat="1" ht="15" hidden="1" customHeight="1" x14ac:dyDescent="0.25">
      <c r="B66" s="223" t="s">
        <v>77</v>
      </c>
      <c r="C66" s="223"/>
      <c r="D66" s="224"/>
      <c r="E66" s="225">
        <f>SUM(E65)</f>
        <v>0</v>
      </c>
      <c r="F66" s="226">
        <f>SUM(F65)</f>
        <v>0</v>
      </c>
      <c r="G66" s="227"/>
      <c r="H66" s="230"/>
      <c r="I66" s="197"/>
      <c r="J66" s="197"/>
    </row>
    <row r="67" spans="2:11" s="239" customFormat="1" ht="15" hidden="1" customHeight="1" x14ac:dyDescent="0.25">
      <c r="B67" s="223" t="s">
        <v>81</v>
      </c>
      <c r="C67" s="223"/>
      <c r="D67" s="240"/>
      <c r="E67" s="8"/>
      <c r="F67" s="9"/>
      <c r="G67" s="9"/>
      <c r="H67" s="230"/>
      <c r="I67" s="197"/>
      <c r="J67" s="197"/>
    </row>
    <row r="68" spans="2:11" s="239" customFormat="1" ht="15" hidden="1" customHeight="1" x14ac:dyDescent="0.25">
      <c r="B68" s="223" t="s">
        <v>82</v>
      </c>
      <c r="C68" s="223"/>
      <c r="D68" s="240"/>
      <c r="E68" s="8"/>
      <c r="F68" s="9"/>
      <c r="G68" s="9"/>
      <c r="H68" s="230"/>
      <c r="I68" s="197"/>
      <c r="J68" s="197"/>
    </row>
    <row r="69" spans="2:11" s="239" customFormat="1" ht="15" hidden="1" customHeight="1" x14ac:dyDescent="0.25">
      <c r="B69" s="235"/>
      <c r="C69" s="235"/>
      <c r="D69" s="241"/>
      <c r="E69" s="10"/>
      <c r="F69" s="11"/>
      <c r="G69" s="11"/>
      <c r="H69" s="230"/>
      <c r="I69" s="197"/>
      <c r="J69" s="197"/>
    </row>
    <row r="70" spans="2:11" s="239" customFormat="1" ht="15" hidden="1" customHeight="1" x14ac:dyDescent="0.25">
      <c r="B70" s="235"/>
      <c r="C70" s="235"/>
      <c r="D70" s="241"/>
      <c r="E70" s="10"/>
      <c r="F70" s="11"/>
      <c r="G70" s="11"/>
      <c r="H70" s="230"/>
      <c r="I70" s="197"/>
      <c r="J70" s="197"/>
    </row>
    <row r="71" spans="2:11" s="239" customFormat="1" ht="15" hidden="1" customHeight="1" x14ac:dyDescent="0.25">
      <c r="B71" s="223" t="s">
        <v>77</v>
      </c>
      <c r="C71" s="223"/>
      <c r="D71" s="224"/>
      <c r="E71" s="12">
        <f>SUM(E69:E70)</f>
        <v>0</v>
      </c>
      <c r="F71" s="13">
        <f>SUM(F69:F70)</f>
        <v>0</v>
      </c>
      <c r="G71" s="9"/>
      <c r="H71" s="230"/>
      <c r="I71" s="197"/>
      <c r="J71" s="197"/>
    </row>
    <row r="72" spans="2:11" s="239" customFormat="1" ht="15" hidden="1" customHeight="1" x14ac:dyDescent="0.25">
      <c r="B72" s="233" t="s">
        <v>84</v>
      </c>
      <c r="C72" s="223"/>
      <c r="D72" s="224"/>
      <c r="E72" s="8"/>
      <c r="F72" s="9"/>
      <c r="G72" s="9"/>
      <c r="H72" s="230"/>
      <c r="I72" s="197"/>
      <c r="J72" s="1"/>
      <c r="K72" s="1"/>
    </row>
    <row r="73" spans="2:11" s="239" customFormat="1" ht="15" hidden="1" customHeight="1" x14ac:dyDescent="0.25">
      <c r="B73" s="233" t="s">
        <v>85</v>
      </c>
      <c r="C73" s="223"/>
      <c r="D73" s="224"/>
      <c r="E73" s="8"/>
      <c r="F73" s="9"/>
      <c r="G73" s="9"/>
      <c r="H73" s="230"/>
      <c r="I73" s="197"/>
    </row>
    <row r="74" spans="2:11" s="239" customFormat="1" ht="15" hidden="1" customHeight="1" x14ac:dyDescent="0.25">
      <c r="B74" s="242"/>
      <c r="C74" s="242"/>
      <c r="D74" s="14"/>
      <c r="E74" s="243"/>
      <c r="F74" s="244"/>
      <c r="G74" s="245"/>
      <c r="H74" s="230"/>
      <c r="I74" s="246"/>
      <c r="J74" s="197"/>
    </row>
    <row r="75" spans="2:11" s="239" customFormat="1" ht="15" hidden="1" customHeight="1" x14ac:dyDescent="0.25">
      <c r="B75" s="242"/>
      <c r="C75" s="242"/>
      <c r="D75" s="14"/>
      <c r="E75" s="243"/>
      <c r="F75" s="244"/>
      <c r="G75" s="243"/>
      <c r="H75" s="230"/>
      <c r="I75" s="246"/>
      <c r="J75" s="197"/>
    </row>
    <row r="76" spans="2:11" s="239" customFormat="1" ht="15" hidden="1" customHeight="1" x14ac:dyDescent="0.25">
      <c r="B76" s="242"/>
      <c r="C76" s="242"/>
      <c r="D76" s="14"/>
      <c r="E76" s="243"/>
      <c r="F76" s="244"/>
      <c r="G76" s="243"/>
      <c r="H76" s="230"/>
      <c r="I76" s="246"/>
      <c r="J76" s="197"/>
    </row>
    <row r="77" spans="2:11" s="239" customFormat="1" ht="15" hidden="1" customHeight="1" x14ac:dyDescent="0.25">
      <c r="B77" s="242"/>
      <c r="C77" s="242"/>
      <c r="D77" s="14"/>
      <c r="E77" s="243"/>
      <c r="F77" s="244"/>
      <c r="G77" s="243"/>
      <c r="H77" s="230"/>
      <c r="I77" s="246"/>
      <c r="J77" s="197"/>
    </row>
    <row r="78" spans="2:11" s="239" customFormat="1" ht="15" hidden="1" customHeight="1" x14ac:dyDescent="0.25">
      <c r="B78" s="242"/>
      <c r="C78" s="242"/>
      <c r="D78" s="14"/>
      <c r="E78" s="243"/>
      <c r="F78" s="244"/>
      <c r="G78" s="243"/>
      <c r="H78" s="230"/>
      <c r="I78" s="246"/>
      <c r="J78" s="197"/>
    </row>
    <row r="79" spans="2:11" s="239" customFormat="1" ht="15" hidden="1" customHeight="1" x14ac:dyDescent="0.25">
      <c r="B79" s="242"/>
      <c r="C79" s="242"/>
      <c r="D79" s="14"/>
      <c r="E79" s="243"/>
      <c r="F79" s="244"/>
      <c r="G79" s="243"/>
      <c r="H79" s="230"/>
      <c r="I79" s="246"/>
      <c r="J79" s="197"/>
    </row>
    <row r="80" spans="2:11" s="239" customFormat="1" ht="15" hidden="1" customHeight="1" x14ac:dyDescent="0.25">
      <c r="B80" s="242"/>
      <c r="C80" s="242"/>
      <c r="D80" s="14"/>
      <c r="E80" s="243"/>
      <c r="F80" s="244"/>
      <c r="G80" s="243"/>
      <c r="H80" s="230"/>
      <c r="I80" s="246"/>
      <c r="J80" s="197"/>
    </row>
    <row r="81" spans="2:10" s="239" customFormat="1" ht="15" hidden="1" customHeight="1" x14ac:dyDescent="0.25">
      <c r="B81" s="223" t="s">
        <v>77</v>
      </c>
      <c r="C81" s="223"/>
      <c r="D81" s="15"/>
      <c r="E81" s="225">
        <f>SUM(E74:E80)</f>
        <v>0</v>
      </c>
      <c r="F81" s="226">
        <f>SUM(F74:F80)</f>
        <v>0</v>
      </c>
      <c r="G81" s="234"/>
      <c r="H81" s="217"/>
      <c r="I81" s="197"/>
      <c r="J81" s="197"/>
    </row>
    <row r="82" spans="2:10" s="239" customFormat="1" ht="15" hidden="1" customHeight="1" x14ac:dyDescent="0.25">
      <c r="B82" s="223" t="s">
        <v>86</v>
      </c>
      <c r="C82" s="223"/>
      <c r="D82" s="15"/>
      <c r="E82" s="234"/>
      <c r="F82" s="227"/>
      <c r="G82" s="234"/>
      <c r="H82" s="217"/>
      <c r="I82" s="197"/>
      <c r="J82" s="197"/>
    </row>
    <row r="83" spans="2:10" s="239" customFormat="1" ht="15" hidden="1" customHeight="1" x14ac:dyDescent="0.25">
      <c r="B83" s="235"/>
      <c r="C83" s="235"/>
      <c r="D83" s="247"/>
      <c r="E83" s="237"/>
      <c r="F83" s="238"/>
      <c r="G83" s="237"/>
      <c r="H83" s="217"/>
      <c r="I83" s="197"/>
      <c r="J83" s="197"/>
    </row>
    <row r="84" spans="2:10" s="239" customFormat="1" ht="15" hidden="1" customHeight="1" x14ac:dyDescent="0.25">
      <c r="B84" s="235"/>
      <c r="C84" s="235"/>
      <c r="D84" s="247"/>
      <c r="E84" s="237"/>
      <c r="F84" s="238"/>
      <c r="G84" s="237"/>
      <c r="H84" s="217"/>
      <c r="I84" s="197"/>
      <c r="J84" s="197"/>
    </row>
    <row r="85" spans="2:10" s="239" customFormat="1" ht="15" hidden="1" customHeight="1" x14ac:dyDescent="0.25">
      <c r="B85" s="223"/>
      <c r="C85" s="223"/>
      <c r="D85" s="15"/>
      <c r="E85" s="225">
        <f>SUM(E83:E84)</f>
        <v>0</v>
      </c>
      <c r="F85" s="226">
        <f>SUM(F83:F84)</f>
        <v>0</v>
      </c>
      <c r="G85" s="234"/>
      <c r="H85" s="217"/>
      <c r="I85" s="197"/>
      <c r="J85" s="197"/>
    </row>
    <row r="86" spans="2:10" s="239" customFormat="1" ht="15" customHeight="1" x14ac:dyDescent="0.25">
      <c r="B86" s="223" t="s">
        <v>79</v>
      </c>
      <c r="C86" s="223"/>
      <c r="D86" s="15"/>
      <c r="E86" s="234"/>
      <c r="F86" s="227"/>
      <c r="G86" s="234"/>
      <c r="H86" s="217"/>
      <c r="I86" s="197"/>
      <c r="J86" s="197"/>
    </row>
    <row r="87" spans="2:10" s="239" customFormat="1" ht="15" customHeight="1" x14ac:dyDescent="0.25">
      <c r="B87" s="223" t="s">
        <v>80</v>
      </c>
      <c r="C87" s="223"/>
      <c r="D87" s="15"/>
      <c r="E87" s="234"/>
      <c r="F87" s="227"/>
      <c r="G87" s="234"/>
      <c r="H87" s="217"/>
      <c r="I87" s="197"/>
      <c r="J87" s="197"/>
    </row>
    <row r="88" spans="2:10" s="239" customFormat="1" ht="15" customHeight="1" x14ac:dyDescent="0.25">
      <c r="B88" s="235" t="s">
        <v>770</v>
      </c>
      <c r="C88" s="235" t="s">
        <v>88</v>
      </c>
      <c r="D88" s="247">
        <v>60000000</v>
      </c>
      <c r="E88" s="237">
        <v>60252.83</v>
      </c>
      <c r="F88" s="238">
        <v>13.63</v>
      </c>
      <c r="G88" s="237">
        <v>6.1140999999999996</v>
      </c>
      <c r="H88" s="217" t="s">
        <v>90</v>
      </c>
      <c r="I88" s="197"/>
      <c r="J88" s="197"/>
    </row>
    <row r="89" spans="2:10" s="239" customFormat="1" ht="15" customHeight="1" x14ac:dyDescent="0.25">
      <c r="B89" s="235" t="s">
        <v>87</v>
      </c>
      <c r="C89" s="235" t="s">
        <v>88</v>
      </c>
      <c r="D89" s="247">
        <v>54000000</v>
      </c>
      <c r="E89" s="237">
        <v>54575.15</v>
      </c>
      <c r="F89" s="238">
        <v>12.35</v>
      </c>
      <c r="G89" s="237">
        <v>6.0052999999999992</v>
      </c>
      <c r="H89" s="217" t="s">
        <v>89</v>
      </c>
      <c r="I89" s="197"/>
      <c r="J89" s="197"/>
    </row>
    <row r="90" spans="2:10" s="239" customFormat="1" ht="15" customHeight="1" x14ac:dyDescent="0.25">
      <c r="B90" s="235" t="s">
        <v>93</v>
      </c>
      <c r="C90" s="235" t="s">
        <v>88</v>
      </c>
      <c r="D90" s="247">
        <v>10000000</v>
      </c>
      <c r="E90" s="237">
        <v>10400.74</v>
      </c>
      <c r="F90" s="238">
        <v>2.35</v>
      </c>
      <c r="G90" s="237">
        <v>6.3897999999999993</v>
      </c>
      <c r="H90" s="217" t="s">
        <v>94</v>
      </c>
      <c r="I90" s="197"/>
      <c r="J90" s="197"/>
    </row>
    <row r="91" spans="2:10" s="239" customFormat="1" ht="15" customHeight="1" x14ac:dyDescent="0.25">
      <c r="B91" s="235" t="s">
        <v>95</v>
      </c>
      <c r="C91" s="235" t="s">
        <v>88</v>
      </c>
      <c r="D91" s="247">
        <v>500000</v>
      </c>
      <c r="E91" s="237">
        <v>530.86</v>
      </c>
      <c r="F91" s="238">
        <v>0.12</v>
      </c>
      <c r="G91" s="237">
        <v>5.2336</v>
      </c>
      <c r="H91" s="217" t="s">
        <v>96</v>
      </c>
      <c r="I91" s="197"/>
      <c r="J91" s="197"/>
    </row>
    <row r="92" spans="2:10" s="239" customFormat="1" ht="15" customHeight="1" x14ac:dyDescent="0.25">
      <c r="B92" s="223" t="s">
        <v>77</v>
      </c>
      <c r="C92" s="223"/>
      <c r="D92" s="15"/>
      <c r="E92" s="226">
        <f>SUM(E88:E91)</f>
        <v>125759.58000000002</v>
      </c>
      <c r="F92" s="226">
        <f>SUM(F88:F91)</f>
        <v>28.450000000000003</v>
      </c>
      <c r="G92" s="234"/>
      <c r="H92" s="217"/>
      <c r="I92" s="197"/>
      <c r="J92" s="197"/>
    </row>
    <row r="93" spans="2:10" s="196" customFormat="1" x14ac:dyDescent="0.25">
      <c r="B93" s="223" t="s">
        <v>98</v>
      </c>
      <c r="C93" s="235"/>
      <c r="D93" s="236"/>
      <c r="E93" s="237"/>
      <c r="F93" s="244"/>
      <c r="G93" s="238"/>
      <c r="H93" s="217"/>
      <c r="I93" s="197"/>
      <c r="J93" s="197"/>
    </row>
    <row r="94" spans="2:10" s="196" customFormat="1" x14ac:dyDescent="0.25">
      <c r="B94" s="223" t="s">
        <v>99</v>
      </c>
      <c r="C94" s="235"/>
      <c r="D94" s="236"/>
      <c r="E94" s="237">
        <v>6167.57</v>
      </c>
      <c r="F94" s="248">
        <v>1.4</v>
      </c>
      <c r="G94" s="231"/>
      <c r="H94" s="217"/>
      <c r="I94" s="6"/>
      <c r="J94" s="197"/>
    </row>
    <row r="95" spans="2:10" s="196" customFormat="1" x14ac:dyDescent="0.25">
      <c r="B95" s="223" t="s">
        <v>100</v>
      </c>
      <c r="C95" s="235"/>
      <c r="D95" s="249"/>
      <c r="E95" s="250">
        <v>20.56</v>
      </c>
      <c r="F95" s="248">
        <v>0</v>
      </c>
      <c r="G95" s="231"/>
      <c r="H95" s="217"/>
      <c r="I95" s="6"/>
      <c r="J95" s="197"/>
    </row>
    <row r="96" spans="2:10" s="239" customFormat="1" x14ac:dyDescent="0.25">
      <c r="B96" s="251" t="s">
        <v>101</v>
      </c>
      <c r="C96" s="251"/>
      <c r="D96" s="252"/>
      <c r="E96" s="253">
        <f>+SUM(E94:E95)+E63+E48+E56+E51+E66+E81+E71+E85+E92</f>
        <v>442063.02</v>
      </c>
      <c r="F96" s="254">
        <f>+SUM(F94:F95)+F63+F48+F56+F51+F66+F81+F71+F85+F92</f>
        <v>100.00000000000003</v>
      </c>
      <c r="G96" s="255"/>
      <c r="H96" s="256"/>
      <c r="I96" s="197"/>
      <c r="J96" s="197"/>
    </row>
    <row r="97" spans="2:10" s="257" customFormat="1" x14ac:dyDescent="0.25">
      <c r="B97" s="499" t="s">
        <v>102</v>
      </c>
      <c r="C97" s="500"/>
      <c r="D97" s="500"/>
      <c r="E97" s="500"/>
      <c r="F97" s="500"/>
      <c r="G97" s="500"/>
      <c r="H97" s="501"/>
      <c r="I97" s="197"/>
      <c r="J97" s="246"/>
    </row>
    <row r="98" spans="2:10" x14ac:dyDescent="0.25">
      <c r="B98" s="496" t="s">
        <v>103</v>
      </c>
      <c r="C98" s="497"/>
      <c r="D98" s="497"/>
      <c r="E98" s="497"/>
      <c r="F98" s="497"/>
      <c r="G98" s="497"/>
      <c r="H98" s="498"/>
      <c r="J98" s="197"/>
    </row>
    <row r="99" spans="2:10" x14ac:dyDescent="0.25">
      <c r="B99" s="475" t="s">
        <v>104</v>
      </c>
      <c r="C99" s="476"/>
      <c r="D99" s="476"/>
      <c r="E99" s="476"/>
      <c r="F99" s="476"/>
      <c r="G99" s="476"/>
      <c r="H99" s="477"/>
      <c r="J99" s="197"/>
    </row>
    <row r="100" spans="2:10" x14ac:dyDescent="0.25">
      <c r="B100" s="475" t="s">
        <v>105</v>
      </c>
      <c r="C100" s="476"/>
      <c r="D100" s="476"/>
      <c r="E100" s="476"/>
      <c r="F100" s="476"/>
      <c r="G100" s="476"/>
      <c r="H100" s="477"/>
      <c r="J100" s="197"/>
    </row>
    <row r="101" spans="2:10" x14ac:dyDescent="0.25">
      <c r="B101" s="475"/>
      <c r="C101" s="476"/>
      <c r="D101" s="476"/>
      <c r="E101" s="476"/>
      <c r="F101" s="476"/>
      <c r="G101" s="476"/>
      <c r="H101" s="477"/>
      <c r="J101" s="197"/>
    </row>
    <row r="102" spans="2:10" x14ac:dyDescent="0.25">
      <c r="J102" s="197"/>
    </row>
  </sheetData>
  <mergeCells count="4">
    <mergeCell ref="B1:H1"/>
    <mergeCell ref="B2:H2"/>
    <mergeCell ref="B97:H97"/>
    <mergeCell ref="B98:H98"/>
  </mergeCells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6" hidden="1" customWidth="1"/>
    <col min="2" max="2" width="77.7109375" style="16" customWidth="1"/>
    <col min="3" max="3" width="18.28515625" style="16" customWidth="1"/>
    <col min="4" max="4" width="15.7109375" style="16" customWidth="1"/>
    <col min="5" max="5" width="25" style="16" customWidth="1"/>
    <col min="6" max="7" width="15.42578125" style="16" customWidth="1"/>
    <col min="8" max="8" width="17.28515625" style="17" customWidth="1"/>
    <col min="9" max="9" width="15.140625" style="197" bestFit="1" customWidth="1"/>
    <col min="10" max="10" width="19.42578125" style="198" customWidth="1"/>
    <col min="11" max="11" width="12.85546875" style="16" customWidth="1"/>
    <col min="12" max="256" width="9.140625" style="16"/>
    <col min="257" max="257" width="0" style="16" hidden="1" customWidth="1"/>
    <col min="258" max="258" width="106.140625" style="16" customWidth="1"/>
    <col min="259" max="259" width="18.28515625" style="16" customWidth="1"/>
    <col min="260" max="260" width="15.7109375" style="16" customWidth="1"/>
    <col min="261" max="261" width="25" style="16" customWidth="1"/>
    <col min="262" max="263" width="15.42578125" style="16" customWidth="1"/>
    <col min="264" max="264" width="17.28515625" style="16" customWidth="1"/>
    <col min="265" max="265" width="15.140625" style="16" bestFit="1" customWidth="1"/>
    <col min="266" max="266" width="19.42578125" style="16" customWidth="1"/>
    <col min="267" max="267" width="12.85546875" style="16" customWidth="1"/>
    <col min="268" max="512" width="9.140625" style="16"/>
    <col min="513" max="513" width="0" style="16" hidden="1" customWidth="1"/>
    <col min="514" max="514" width="106.140625" style="16" customWidth="1"/>
    <col min="515" max="515" width="18.28515625" style="16" customWidth="1"/>
    <col min="516" max="516" width="15.7109375" style="16" customWidth="1"/>
    <col min="517" max="517" width="25" style="16" customWidth="1"/>
    <col min="518" max="519" width="15.42578125" style="16" customWidth="1"/>
    <col min="520" max="520" width="17.28515625" style="16" customWidth="1"/>
    <col min="521" max="521" width="15.140625" style="16" bestFit="1" customWidth="1"/>
    <col min="522" max="522" width="19.42578125" style="16" customWidth="1"/>
    <col min="523" max="523" width="12.85546875" style="16" customWidth="1"/>
    <col min="524" max="768" width="9.140625" style="16"/>
    <col min="769" max="769" width="0" style="16" hidden="1" customWidth="1"/>
    <col min="770" max="770" width="106.140625" style="16" customWidth="1"/>
    <col min="771" max="771" width="18.28515625" style="16" customWidth="1"/>
    <col min="772" max="772" width="15.7109375" style="16" customWidth="1"/>
    <col min="773" max="773" width="25" style="16" customWidth="1"/>
    <col min="774" max="775" width="15.42578125" style="16" customWidth="1"/>
    <col min="776" max="776" width="17.28515625" style="16" customWidth="1"/>
    <col min="777" max="777" width="15.140625" style="16" bestFit="1" customWidth="1"/>
    <col min="778" max="778" width="19.42578125" style="16" customWidth="1"/>
    <col min="779" max="779" width="12.85546875" style="16" customWidth="1"/>
    <col min="780" max="1024" width="9.140625" style="16"/>
    <col min="1025" max="1025" width="0" style="16" hidden="1" customWidth="1"/>
    <col min="1026" max="1026" width="106.140625" style="16" customWidth="1"/>
    <col min="1027" max="1027" width="18.28515625" style="16" customWidth="1"/>
    <col min="1028" max="1028" width="15.7109375" style="16" customWidth="1"/>
    <col min="1029" max="1029" width="25" style="16" customWidth="1"/>
    <col min="1030" max="1031" width="15.42578125" style="16" customWidth="1"/>
    <col min="1032" max="1032" width="17.28515625" style="16" customWidth="1"/>
    <col min="1033" max="1033" width="15.140625" style="16" bestFit="1" customWidth="1"/>
    <col min="1034" max="1034" width="19.42578125" style="16" customWidth="1"/>
    <col min="1035" max="1035" width="12.85546875" style="16" customWidth="1"/>
    <col min="1036" max="1280" width="9.140625" style="16"/>
    <col min="1281" max="1281" width="0" style="16" hidden="1" customWidth="1"/>
    <col min="1282" max="1282" width="106.140625" style="16" customWidth="1"/>
    <col min="1283" max="1283" width="18.28515625" style="16" customWidth="1"/>
    <col min="1284" max="1284" width="15.7109375" style="16" customWidth="1"/>
    <col min="1285" max="1285" width="25" style="16" customWidth="1"/>
    <col min="1286" max="1287" width="15.42578125" style="16" customWidth="1"/>
    <col min="1288" max="1288" width="17.28515625" style="16" customWidth="1"/>
    <col min="1289" max="1289" width="15.140625" style="16" bestFit="1" customWidth="1"/>
    <col min="1290" max="1290" width="19.42578125" style="16" customWidth="1"/>
    <col min="1291" max="1291" width="12.85546875" style="16" customWidth="1"/>
    <col min="1292" max="1536" width="9.140625" style="16"/>
    <col min="1537" max="1537" width="0" style="16" hidden="1" customWidth="1"/>
    <col min="1538" max="1538" width="106.140625" style="16" customWidth="1"/>
    <col min="1539" max="1539" width="18.28515625" style="16" customWidth="1"/>
    <col min="1540" max="1540" width="15.7109375" style="16" customWidth="1"/>
    <col min="1541" max="1541" width="25" style="16" customWidth="1"/>
    <col min="1542" max="1543" width="15.42578125" style="16" customWidth="1"/>
    <col min="1544" max="1544" width="17.28515625" style="16" customWidth="1"/>
    <col min="1545" max="1545" width="15.140625" style="16" bestFit="1" customWidth="1"/>
    <col min="1546" max="1546" width="19.42578125" style="16" customWidth="1"/>
    <col min="1547" max="1547" width="12.85546875" style="16" customWidth="1"/>
    <col min="1548" max="1792" width="9.140625" style="16"/>
    <col min="1793" max="1793" width="0" style="16" hidden="1" customWidth="1"/>
    <col min="1794" max="1794" width="106.140625" style="16" customWidth="1"/>
    <col min="1795" max="1795" width="18.28515625" style="16" customWidth="1"/>
    <col min="1796" max="1796" width="15.7109375" style="16" customWidth="1"/>
    <col min="1797" max="1797" width="25" style="16" customWidth="1"/>
    <col min="1798" max="1799" width="15.42578125" style="16" customWidth="1"/>
    <col min="1800" max="1800" width="17.28515625" style="16" customWidth="1"/>
    <col min="1801" max="1801" width="15.140625" style="16" bestFit="1" customWidth="1"/>
    <col min="1802" max="1802" width="19.42578125" style="16" customWidth="1"/>
    <col min="1803" max="1803" width="12.85546875" style="16" customWidth="1"/>
    <col min="1804" max="2048" width="9.140625" style="16"/>
    <col min="2049" max="2049" width="0" style="16" hidden="1" customWidth="1"/>
    <col min="2050" max="2050" width="106.140625" style="16" customWidth="1"/>
    <col min="2051" max="2051" width="18.28515625" style="16" customWidth="1"/>
    <col min="2052" max="2052" width="15.7109375" style="16" customWidth="1"/>
    <col min="2053" max="2053" width="25" style="16" customWidth="1"/>
    <col min="2054" max="2055" width="15.42578125" style="16" customWidth="1"/>
    <col min="2056" max="2056" width="17.28515625" style="16" customWidth="1"/>
    <col min="2057" max="2057" width="15.140625" style="16" bestFit="1" customWidth="1"/>
    <col min="2058" max="2058" width="19.42578125" style="16" customWidth="1"/>
    <col min="2059" max="2059" width="12.85546875" style="16" customWidth="1"/>
    <col min="2060" max="2304" width="9.140625" style="16"/>
    <col min="2305" max="2305" width="0" style="16" hidden="1" customWidth="1"/>
    <col min="2306" max="2306" width="106.140625" style="16" customWidth="1"/>
    <col min="2307" max="2307" width="18.28515625" style="16" customWidth="1"/>
    <col min="2308" max="2308" width="15.7109375" style="16" customWidth="1"/>
    <col min="2309" max="2309" width="25" style="16" customWidth="1"/>
    <col min="2310" max="2311" width="15.42578125" style="16" customWidth="1"/>
    <col min="2312" max="2312" width="17.28515625" style="16" customWidth="1"/>
    <col min="2313" max="2313" width="15.140625" style="16" bestFit="1" customWidth="1"/>
    <col min="2314" max="2314" width="19.42578125" style="16" customWidth="1"/>
    <col min="2315" max="2315" width="12.85546875" style="16" customWidth="1"/>
    <col min="2316" max="2560" width="9.140625" style="16"/>
    <col min="2561" max="2561" width="0" style="16" hidden="1" customWidth="1"/>
    <col min="2562" max="2562" width="106.140625" style="16" customWidth="1"/>
    <col min="2563" max="2563" width="18.28515625" style="16" customWidth="1"/>
    <col min="2564" max="2564" width="15.7109375" style="16" customWidth="1"/>
    <col min="2565" max="2565" width="25" style="16" customWidth="1"/>
    <col min="2566" max="2567" width="15.42578125" style="16" customWidth="1"/>
    <col min="2568" max="2568" width="17.28515625" style="16" customWidth="1"/>
    <col min="2569" max="2569" width="15.140625" style="16" bestFit="1" customWidth="1"/>
    <col min="2570" max="2570" width="19.42578125" style="16" customWidth="1"/>
    <col min="2571" max="2571" width="12.85546875" style="16" customWidth="1"/>
    <col min="2572" max="2816" width="9.140625" style="16"/>
    <col min="2817" max="2817" width="0" style="16" hidden="1" customWidth="1"/>
    <col min="2818" max="2818" width="106.140625" style="16" customWidth="1"/>
    <col min="2819" max="2819" width="18.28515625" style="16" customWidth="1"/>
    <col min="2820" max="2820" width="15.7109375" style="16" customWidth="1"/>
    <col min="2821" max="2821" width="25" style="16" customWidth="1"/>
    <col min="2822" max="2823" width="15.42578125" style="16" customWidth="1"/>
    <col min="2824" max="2824" width="17.28515625" style="16" customWidth="1"/>
    <col min="2825" max="2825" width="15.140625" style="16" bestFit="1" customWidth="1"/>
    <col min="2826" max="2826" width="19.42578125" style="16" customWidth="1"/>
    <col min="2827" max="2827" width="12.85546875" style="16" customWidth="1"/>
    <col min="2828" max="3072" width="9.140625" style="16"/>
    <col min="3073" max="3073" width="0" style="16" hidden="1" customWidth="1"/>
    <col min="3074" max="3074" width="106.140625" style="16" customWidth="1"/>
    <col min="3075" max="3075" width="18.28515625" style="16" customWidth="1"/>
    <col min="3076" max="3076" width="15.7109375" style="16" customWidth="1"/>
    <col min="3077" max="3077" width="25" style="16" customWidth="1"/>
    <col min="3078" max="3079" width="15.42578125" style="16" customWidth="1"/>
    <col min="3080" max="3080" width="17.28515625" style="16" customWidth="1"/>
    <col min="3081" max="3081" width="15.140625" style="16" bestFit="1" customWidth="1"/>
    <col min="3082" max="3082" width="19.42578125" style="16" customWidth="1"/>
    <col min="3083" max="3083" width="12.85546875" style="16" customWidth="1"/>
    <col min="3084" max="3328" width="9.140625" style="16"/>
    <col min="3329" max="3329" width="0" style="16" hidden="1" customWidth="1"/>
    <col min="3330" max="3330" width="106.140625" style="16" customWidth="1"/>
    <col min="3331" max="3331" width="18.28515625" style="16" customWidth="1"/>
    <col min="3332" max="3332" width="15.7109375" style="16" customWidth="1"/>
    <col min="3333" max="3333" width="25" style="16" customWidth="1"/>
    <col min="3334" max="3335" width="15.42578125" style="16" customWidth="1"/>
    <col min="3336" max="3336" width="17.28515625" style="16" customWidth="1"/>
    <col min="3337" max="3337" width="15.140625" style="16" bestFit="1" customWidth="1"/>
    <col min="3338" max="3338" width="19.42578125" style="16" customWidth="1"/>
    <col min="3339" max="3339" width="12.85546875" style="16" customWidth="1"/>
    <col min="3340" max="3584" width="9.140625" style="16"/>
    <col min="3585" max="3585" width="0" style="16" hidden="1" customWidth="1"/>
    <col min="3586" max="3586" width="106.140625" style="16" customWidth="1"/>
    <col min="3587" max="3587" width="18.28515625" style="16" customWidth="1"/>
    <col min="3588" max="3588" width="15.7109375" style="16" customWidth="1"/>
    <col min="3589" max="3589" width="25" style="16" customWidth="1"/>
    <col min="3590" max="3591" width="15.42578125" style="16" customWidth="1"/>
    <col min="3592" max="3592" width="17.28515625" style="16" customWidth="1"/>
    <col min="3593" max="3593" width="15.140625" style="16" bestFit="1" customWidth="1"/>
    <col min="3594" max="3594" width="19.42578125" style="16" customWidth="1"/>
    <col min="3595" max="3595" width="12.85546875" style="16" customWidth="1"/>
    <col min="3596" max="3840" width="9.140625" style="16"/>
    <col min="3841" max="3841" width="0" style="16" hidden="1" customWidth="1"/>
    <col min="3842" max="3842" width="106.140625" style="16" customWidth="1"/>
    <col min="3843" max="3843" width="18.28515625" style="16" customWidth="1"/>
    <col min="3844" max="3844" width="15.7109375" style="16" customWidth="1"/>
    <col min="3845" max="3845" width="25" style="16" customWidth="1"/>
    <col min="3846" max="3847" width="15.42578125" style="16" customWidth="1"/>
    <col min="3848" max="3848" width="17.28515625" style="16" customWidth="1"/>
    <col min="3849" max="3849" width="15.140625" style="16" bestFit="1" customWidth="1"/>
    <col min="3850" max="3850" width="19.42578125" style="16" customWidth="1"/>
    <col min="3851" max="3851" width="12.85546875" style="16" customWidth="1"/>
    <col min="3852" max="4096" width="9.140625" style="16"/>
    <col min="4097" max="4097" width="0" style="16" hidden="1" customWidth="1"/>
    <col min="4098" max="4098" width="106.140625" style="16" customWidth="1"/>
    <col min="4099" max="4099" width="18.28515625" style="16" customWidth="1"/>
    <col min="4100" max="4100" width="15.7109375" style="16" customWidth="1"/>
    <col min="4101" max="4101" width="25" style="16" customWidth="1"/>
    <col min="4102" max="4103" width="15.42578125" style="16" customWidth="1"/>
    <col min="4104" max="4104" width="17.28515625" style="16" customWidth="1"/>
    <col min="4105" max="4105" width="15.140625" style="16" bestFit="1" customWidth="1"/>
    <col min="4106" max="4106" width="19.42578125" style="16" customWidth="1"/>
    <col min="4107" max="4107" width="12.85546875" style="16" customWidth="1"/>
    <col min="4108" max="4352" width="9.140625" style="16"/>
    <col min="4353" max="4353" width="0" style="16" hidden="1" customWidth="1"/>
    <col min="4354" max="4354" width="106.140625" style="16" customWidth="1"/>
    <col min="4355" max="4355" width="18.28515625" style="16" customWidth="1"/>
    <col min="4356" max="4356" width="15.7109375" style="16" customWidth="1"/>
    <col min="4357" max="4357" width="25" style="16" customWidth="1"/>
    <col min="4358" max="4359" width="15.42578125" style="16" customWidth="1"/>
    <col min="4360" max="4360" width="17.28515625" style="16" customWidth="1"/>
    <col min="4361" max="4361" width="15.140625" style="16" bestFit="1" customWidth="1"/>
    <col min="4362" max="4362" width="19.42578125" style="16" customWidth="1"/>
    <col min="4363" max="4363" width="12.85546875" style="16" customWidth="1"/>
    <col min="4364" max="4608" width="9.140625" style="16"/>
    <col min="4609" max="4609" width="0" style="16" hidden="1" customWidth="1"/>
    <col min="4610" max="4610" width="106.140625" style="16" customWidth="1"/>
    <col min="4611" max="4611" width="18.28515625" style="16" customWidth="1"/>
    <col min="4612" max="4612" width="15.7109375" style="16" customWidth="1"/>
    <col min="4613" max="4613" width="25" style="16" customWidth="1"/>
    <col min="4614" max="4615" width="15.42578125" style="16" customWidth="1"/>
    <col min="4616" max="4616" width="17.28515625" style="16" customWidth="1"/>
    <col min="4617" max="4617" width="15.140625" style="16" bestFit="1" customWidth="1"/>
    <col min="4618" max="4618" width="19.42578125" style="16" customWidth="1"/>
    <col min="4619" max="4619" width="12.85546875" style="16" customWidth="1"/>
    <col min="4620" max="4864" width="9.140625" style="16"/>
    <col min="4865" max="4865" width="0" style="16" hidden="1" customWidth="1"/>
    <col min="4866" max="4866" width="106.140625" style="16" customWidth="1"/>
    <col min="4867" max="4867" width="18.28515625" style="16" customWidth="1"/>
    <col min="4868" max="4868" width="15.7109375" style="16" customWidth="1"/>
    <col min="4869" max="4869" width="25" style="16" customWidth="1"/>
    <col min="4870" max="4871" width="15.42578125" style="16" customWidth="1"/>
    <col min="4872" max="4872" width="17.28515625" style="16" customWidth="1"/>
    <col min="4873" max="4873" width="15.140625" style="16" bestFit="1" customWidth="1"/>
    <col min="4874" max="4874" width="19.42578125" style="16" customWidth="1"/>
    <col min="4875" max="4875" width="12.85546875" style="16" customWidth="1"/>
    <col min="4876" max="5120" width="9.140625" style="16"/>
    <col min="5121" max="5121" width="0" style="16" hidden="1" customWidth="1"/>
    <col min="5122" max="5122" width="106.140625" style="16" customWidth="1"/>
    <col min="5123" max="5123" width="18.28515625" style="16" customWidth="1"/>
    <col min="5124" max="5124" width="15.7109375" style="16" customWidth="1"/>
    <col min="5125" max="5125" width="25" style="16" customWidth="1"/>
    <col min="5126" max="5127" width="15.42578125" style="16" customWidth="1"/>
    <col min="5128" max="5128" width="17.28515625" style="16" customWidth="1"/>
    <col min="5129" max="5129" width="15.140625" style="16" bestFit="1" customWidth="1"/>
    <col min="5130" max="5130" width="19.42578125" style="16" customWidth="1"/>
    <col min="5131" max="5131" width="12.85546875" style="16" customWidth="1"/>
    <col min="5132" max="5376" width="9.140625" style="16"/>
    <col min="5377" max="5377" width="0" style="16" hidden="1" customWidth="1"/>
    <col min="5378" max="5378" width="106.140625" style="16" customWidth="1"/>
    <col min="5379" max="5379" width="18.28515625" style="16" customWidth="1"/>
    <col min="5380" max="5380" width="15.7109375" style="16" customWidth="1"/>
    <col min="5381" max="5381" width="25" style="16" customWidth="1"/>
    <col min="5382" max="5383" width="15.42578125" style="16" customWidth="1"/>
    <col min="5384" max="5384" width="17.28515625" style="16" customWidth="1"/>
    <col min="5385" max="5385" width="15.140625" style="16" bestFit="1" customWidth="1"/>
    <col min="5386" max="5386" width="19.42578125" style="16" customWidth="1"/>
    <col min="5387" max="5387" width="12.85546875" style="16" customWidth="1"/>
    <col min="5388" max="5632" width="9.140625" style="16"/>
    <col min="5633" max="5633" width="0" style="16" hidden="1" customWidth="1"/>
    <col min="5634" max="5634" width="106.140625" style="16" customWidth="1"/>
    <col min="5635" max="5635" width="18.28515625" style="16" customWidth="1"/>
    <col min="5636" max="5636" width="15.7109375" style="16" customWidth="1"/>
    <col min="5637" max="5637" width="25" style="16" customWidth="1"/>
    <col min="5638" max="5639" width="15.42578125" style="16" customWidth="1"/>
    <col min="5640" max="5640" width="17.28515625" style="16" customWidth="1"/>
    <col min="5641" max="5641" width="15.140625" style="16" bestFit="1" customWidth="1"/>
    <col min="5642" max="5642" width="19.42578125" style="16" customWidth="1"/>
    <col min="5643" max="5643" width="12.85546875" style="16" customWidth="1"/>
    <col min="5644" max="5888" width="9.140625" style="16"/>
    <col min="5889" max="5889" width="0" style="16" hidden="1" customWidth="1"/>
    <col min="5890" max="5890" width="106.140625" style="16" customWidth="1"/>
    <col min="5891" max="5891" width="18.28515625" style="16" customWidth="1"/>
    <col min="5892" max="5892" width="15.7109375" style="16" customWidth="1"/>
    <col min="5893" max="5893" width="25" style="16" customWidth="1"/>
    <col min="5894" max="5895" width="15.42578125" style="16" customWidth="1"/>
    <col min="5896" max="5896" width="17.28515625" style="16" customWidth="1"/>
    <col min="5897" max="5897" width="15.140625" style="16" bestFit="1" customWidth="1"/>
    <col min="5898" max="5898" width="19.42578125" style="16" customWidth="1"/>
    <col min="5899" max="5899" width="12.85546875" style="16" customWidth="1"/>
    <col min="5900" max="6144" width="9.140625" style="16"/>
    <col min="6145" max="6145" width="0" style="16" hidden="1" customWidth="1"/>
    <col min="6146" max="6146" width="106.140625" style="16" customWidth="1"/>
    <col min="6147" max="6147" width="18.28515625" style="16" customWidth="1"/>
    <col min="6148" max="6148" width="15.7109375" style="16" customWidth="1"/>
    <col min="6149" max="6149" width="25" style="16" customWidth="1"/>
    <col min="6150" max="6151" width="15.42578125" style="16" customWidth="1"/>
    <col min="6152" max="6152" width="17.28515625" style="16" customWidth="1"/>
    <col min="6153" max="6153" width="15.140625" style="16" bestFit="1" customWidth="1"/>
    <col min="6154" max="6154" width="19.42578125" style="16" customWidth="1"/>
    <col min="6155" max="6155" width="12.85546875" style="16" customWidth="1"/>
    <col min="6156" max="6400" width="9.140625" style="16"/>
    <col min="6401" max="6401" width="0" style="16" hidden="1" customWidth="1"/>
    <col min="6402" max="6402" width="106.140625" style="16" customWidth="1"/>
    <col min="6403" max="6403" width="18.28515625" style="16" customWidth="1"/>
    <col min="6404" max="6404" width="15.7109375" style="16" customWidth="1"/>
    <col min="6405" max="6405" width="25" style="16" customWidth="1"/>
    <col min="6406" max="6407" width="15.42578125" style="16" customWidth="1"/>
    <col min="6408" max="6408" width="17.28515625" style="16" customWidth="1"/>
    <col min="6409" max="6409" width="15.140625" style="16" bestFit="1" customWidth="1"/>
    <col min="6410" max="6410" width="19.42578125" style="16" customWidth="1"/>
    <col min="6411" max="6411" width="12.85546875" style="16" customWidth="1"/>
    <col min="6412" max="6656" width="9.140625" style="16"/>
    <col min="6657" max="6657" width="0" style="16" hidden="1" customWidth="1"/>
    <col min="6658" max="6658" width="106.140625" style="16" customWidth="1"/>
    <col min="6659" max="6659" width="18.28515625" style="16" customWidth="1"/>
    <col min="6660" max="6660" width="15.7109375" style="16" customWidth="1"/>
    <col min="6661" max="6661" width="25" style="16" customWidth="1"/>
    <col min="6662" max="6663" width="15.42578125" style="16" customWidth="1"/>
    <col min="6664" max="6664" width="17.28515625" style="16" customWidth="1"/>
    <col min="6665" max="6665" width="15.140625" style="16" bestFit="1" customWidth="1"/>
    <col min="6666" max="6666" width="19.42578125" style="16" customWidth="1"/>
    <col min="6667" max="6667" width="12.85546875" style="16" customWidth="1"/>
    <col min="6668" max="6912" width="9.140625" style="16"/>
    <col min="6913" max="6913" width="0" style="16" hidden="1" customWidth="1"/>
    <col min="6914" max="6914" width="106.140625" style="16" customWidth="1"/>
    <col min="6915" max="6915" width="18.28515625" style="16" customWidth="1"/>
    <col min="6916" max="6916" width="15.7109375" style="16" customWidth="1"/>
    <col min="6917" max="6917" width="25" style="16" customWidth="1"/>
    <col min="6918" max="6919" width="15.42578125" style="16" customWidth="1"/>
    <col min="6920" max="6920" width="17.28515625" style="16" customWidth="1"/>
    <col min="6921" max="6921" width="15.140625" style="16" bestFit="1" customWidth="1"/>
    <col min="6922" max="6922" width="19.42578125" style="16" customWidth="1"/>
    <col min="6923" max="6923" width="12.85546875" style="16" customWidth="1"/>
    <col min="6924" max="7168" width="9.140625" style="16"/>
    <col min="7169" max="7169" width="0" style="16" hidden="1" customWidth="1"/>
    <col min="7170" max="7170" width="106.140625" style="16" customWidth="1"/>
    <col min="7171" max="7171" width="18.28515625" style="16" customWidth="1"/>
    <col min="7172" max="7172" width="15.7109375" style="16" customWidth="1"/>
    <col min="7173" max="7173" width="25" style="16" customWidth="1"/>
    <col min="7174" max="7175" width="15.42578125" style="16" customWidth="1"/>
    <col min="7176" max="7176" width="17.28515625" style="16" customWidth="1"/>
    <col min="7177" max="7177" width="15.140625" style="16" bestFit="1" customWidth="1"/>
    <col min="7178" max="7178" width="19.42578125" style="16" customWidth="1"/>
    <col min="7179" max="7179" width="12.85546875" style="16" customWidth="1"/>
    <col min="7180" max="7424" width="9.140625" style="16"/>
    <col min="7425" max="7425" width="0" style="16" hidden="1" customWidth="1"/>
    <col min="7426" max="7426" width="106.140625" style="16" customWidth="1"/>
    <col min="7427" max="7427" width="18.28515625" style="16" customWidth="1"/>
    <col min="7428" max="7428" width="15.7109375" style="16" customWidth="1"/>
    <col min="7429" max="7429" width="25" style="16" customWidth="1"/>
    <col min="7430" max="7431" width="15.42578125" style="16" customWidth="1"/>
    <col min="7432" max="7432" width="17.28515625" style="16" customWidth="1"/>
    <col min="7433" max="7433" width="15.140625" style="16" bestFit="1" customWidth="1"/>
    <col min="7434" max="7434" width="19.42578125" style="16" customWidth="1"/>
    <col min="7435" max="7435" width="12.85546875" style="16" customWidth="1"/>
    <col min="7436" max="7680" width="9.140625" style="16"/>
    <col min="7681" max="7681" width="0" style="16" hidden="1" customWidth="1"/>
    <col min="7682" max="7682" width="106.140625" style="16" customWidth="1"/>
    <col min="7683" max="7683" width="18.28515625" style="16" customWidth="1"/>
    <col min="7684" max="7684" width="15.7109375" style="16" customWidth="1"/>
    <col min="7685" max="7685" width="25" style="16" customWidth="1"/>
    <col min="7686" max="7687" width="15.42578125" style="16" customWidth="1"/>
    <col min="7688" max="7688" width="17.28515625" style="16" customWidth="1"/>
    <col min="7689" max="7689" width="15.140625" style="16" bestFit="1" customWidth="1"/>
    <col min="7690" max="7690" width="19.42578125" style="16" customWidth="1"/>
    <col min="7691" max="7691" width="12.85546875" style="16" customWidth="1"/>
    <col min="7692" max="7936" width="9.140625" style="16"/>
    <col min="7937" max="7937" width="0" style="16" hidden="1" customWidth="1"/>
    <col min="7938" max="7938" width="106.140625" style="16" customWidth="1"/>
    <col min="7939" max="7939" width="18.28515625" style="16" customWidth="1"/>
    <col min="7940" max="7940" width="15.7109375" style="16" customWidth="1"/>
    <col min="7941" max="7941" width="25" style="16" customWidth="1"/>
    <col min="7942" max="7943" width="15.42578125" style="16" customWidth="1"/>
    <col min="7944" max="7944" width="17.28515625" style="16" customWidth="1"/>
    <col min="7945" max="7945" width="15.140625" style="16" bestFit="1" customWidth="1"/>
    <col min="7946" max="7946" width="19.42578125" style="16" customWidth="1"/>
    <col min="7947" max="7947" width="12.85546875" style="16" customWidth="1"/>
    <col min="7948" max="8192" width="9.140625" style="16"/>
    <col min="8193" max="8193" width="0" style="16" hidden="1" customWidth="1"/>
    <col min="8194" max="8194" width="106.140625" style="16" customWidth="1"/>
    <col min="8195" max="8195" width="18.28515625" style="16" customWidth="1"/>
    <col min="8196" max="8196" width="15.7109375" style="16" customWidth="1"/>
    <col min="8197" max="8197" width="25" style="16" customWidth="1"/>
    <col min="8198" max="8199" width="15.42578125" style="16" customWidth="1"/>
    <col min="8200" max="8200" width="17.28515625" style="16" customWidth="1"/>
    <col min="8201" max="8201" width="15.140625" style="16" bestFit="1" customWidth="1"/>
    <col min="8202" max="8202" width="19.42578125" style="16" customWidth="1"/>
    <col min="8203" max="8203" width="12.85546875" style="16" customWidth="1"/>
    <col min="8204" max="8448" width="9.140625" style="16"/>
    <col min="8449" max="8449" width="0" style="16" hidden="1" customWidth="1"/>
    <col min="8450" max="8450" width="106.140625" style="16" customWidth="1"/>
    <col min="8451" max="8451" width="18.28515625" style="16" customWidth="1"/>
    <col min="8452" max="8452" width="15.7109375" style="16" customWidth="1"/>
    <col min="8453" max="8453" width="25" style="16" customWidth="1"/>
    <col min="8454" max="8455" width="15.42578125" style="16" customWidth="1"/>
    <col min="8456" max="8456" width="17.28515625" style="16" customWidth="1"/>
    <col min="8457" max="8457" width="15.140625" style="16" bestFit="1" customWidth="1"/>
    <col min="8458" max="8458" width="19.42578125" style="16" customWidth="1"/>
    <col min="8459" max="8459" width="12.85546875" style="16" customWidth="1"/>
    <col min="8460" max="8704" width="9.140625" style="16"/>
    <col min="8705" max="8705" width="0" style="16" hidden="1" customWidth="1"/>
    <col min="8706" max="8706" width="106.140625" style="16" customWidth="1"/>
    <col min="8707" max="8707" width="18.28515625" style="16" customWidth="1"/>
    <col min="8708" max="8708" width="15.7109375" style="16" customWidth="1"/>
    <col min="8709" max="8709" width="25" style="16" customWidth="1"/>
    <col min="8710" max="8711" width="15.42578125" style="16" customWidth="1"/>
    <col min="8712" max="8712" width="17.28515625" style="16" customWidth="1"/>
    <col min="8713" max="8713" width="15.140625" style="16" bestFit="1" customWidth="1"/>
    <col min="8714" max="8714" width="19.42578125" style="16" customWidth="1"/>
    <col min="8715" max="8715" width="12.85546875" style="16" customWidth="1"/>
    <col min="8716" max="8960" width="9.140625" style="16"/>
    <col min="8961" max="8961" width="0" style="16" hidden="1" customWidth="1"/>
    <col min="8962" max="8962" width="106.140625" style="16" customWidth="1"/>
    <col min="8963" max="8963" width="18.28515625" style="16" customWidth="1"/>
    <col min="8964" max="8964" width="15.7109375" style="16" customWidth="1"/>
    <col min="8965" max="8965" width="25" style="16" customWidth="1"/>
    <col min="8966" max="8967" width="15.42578125" style="16" customWidth="1"/>
    <col min="8968" max="8968" width="17.28515625" style="16" customWidth="1"/>
    <col min="8969" max="8969" width="15.140625" style="16" bestFit="1" customWidth="1"/>
    <col min="8970" max="8970" width="19.42578125" style="16" customWidth="1"/>
    <col min="8971" max="8971" width="12.85546875" style="16" customWidth="1"/>
    <col min="8972" max="9216" width="9.140625" style="16"/>
    <col min="9217" max="9217" width="0" style="16" hidden="1" customWidth="1"/>
    <col min="9218" max="9218" width="106.140625" style="16" customWidth="1"/>
    <col min="9219" max="9219" width="18.28515625" style="16" customWidth="1"/>
    <col min="9220" max="9220" width="15.7109375" style="16" customWidth="1"/>
    <col min="9221" max="9221" width="25" style="16" customWidth="1"/>
    <col min="9222" max="9223" width="15.42578125" style="16" customWidth="1"/>
    <col min="9224" max="9224" width="17.28515625" style="16" customWidth="1"/>
    <col min="9225" max="9225" width="15.140625" style="16" bestFit="1" customWidth="1"/>
    <col min="9226" max="9226" width="19.42578125" style="16" customWidth="1"/>
    <col min="9227" max="9227" width="12.85546875" style="16" customWidth="1"/>
    <col min="9228" max="9472" width="9.140625" style="16"/>
    <col min="9473" max="9473" width="0" style="16" hidden="1" customWidth="1"/>
    <col min="9474" max="9474" width="106.140625" style="16" customWidth="1"/>
    <col min="9475" max="9475" width="18.28515625" style="16" customWidth="1"/>
    <col min="9476" max="9476" width="15.7109375" style="16" customWidth="1"/>
    <col min="9477" max="9477" width="25" style="16" customWidth="1"/>
    <col min="9478" max="9479" width="15.42578125" style="16" customWidth="1"/>
    <col min="9480" max="9480" width="17.28515625" style="16" customWidth="1"/>
    <col min="9481" max="9481" width="15.140625" style="16" bestFit="1" customWidth="1"/>
    <col min="9482" max="9482" width="19.42578125" style="16" customWidth="1"/>
    <col min="9483" max="9483" width="12.85546875" style="16" customWidth="1"/>
    <col min="9484" max="9728" width="9.140625" style="16"/>
    <col min="9729" max="9729" width="0" style="16" hidden="1" customWidth="1"/>
    <col min="9730" max="9730" width="106.140625" style="16" customWidth="1"/>
    <col min="9731" max="9731" width="18.28515625" style="16" customWidth="1"/>
    <col min="9732" max="9732" width="15.7109375" style="16" customWidth="1"/>
    <col min="9733" max="9733" width="25" style="16" customWidth="1"/>
    <col min="9734" max="9735" width="15.42578125" style="16" customWidth="1"/>
    <col min="9736" max="9736" width="17.28515625" style="16" customWidth="1"/>
    <col min="9737" max="9737" width="15.140625" style="16" bestFit="1" customWidth="1"/>
    <col min="9738" max="9738" width="19.42578125" style="16" customWidth="1"/>
    <col min="9739" max="9739" width="12.85546875" style="16" customWidth="1"/>
    <col min="9740" max="9984" width="9.140625" style="16"/>
    <col min="9985" max="9985" width="0" style="16" hidden="1" customWidth="1"/>
    <col min="9986" max="9986" width="106.140625" style="16" customWidth="1"/>
    <col min="9987" max="9987" width="18.28515625" style="16" customWidth="1"/>
    <col min="9988" max="9988" width="15.7109375" style="16" customWidth="1"/>
    <col min="9989" max="9989" width="25" style="16" customWidth="1"/>
    <col min="9990" max="9991" width="15.42578125" style="16" customWidth="1"/>
    <col min="9992" max="9992" width="17.28515625" style="16" customWidth="1"/>
    <col min="9993" max="9993" width="15.140625" style="16" bestFit="1" customWidth="1"/>
    <col min="9994" max="9994" width="19.42578125" style="16" customWidth="1"/>
    <col min="9995" max="9995" width="12.85546875" style="16" customWidth="1"/>
    <col min="9996" max="10240" width="9.140625" style="16"/>
    <col min="10241" max="10241" width="0" style="16" hidden="1" customWidth="1"/>
    <col min="10242" max="10242" width="106.140625" style="16" customWidth="1"/>
    <col min="10243" max="10243" width="18.28515625" style="16" customWidth="1"/>
    <col min="10244" max="10244" width="15.7109375" style="16" customWidth="1"/>
    <col min="10245" max="10245" width="25" style="16" customWidth="1"/>
    <col min="10246" max="10247" width="15.42578125" style="16" customWidth="1"/>
    <col min="10248" max="10248" width="17.28515625" style="16" customWidth="1"/>
    <col min="10249" max="10249" width="15.140625" style="16" bestFit="1" customWidth="1"/>
    <col min="10250" max="10250" width="19.42578125" style="16" customWidth="1"/>
    <col min="10251" max="10251" width="12.85546875" style="16" customWidth="1"/>
    <col min="10252" max="10496" width="9.140625" style="16"/>
    <col min="10497" max="10497" width="0" style="16" hidden="1" customWidth="1"/>
    <col min="10498" max="10498" width="106.140625" style="16" customWidth="1"/>
    <col min="10499" max="10499" width="18.28515625" style="16" customWidth="1"/>
    <col min="10500" max="10500" width="15.7109375" style="16" customWidth="1"/>
    <col min="10501" max="10501" width="25" style="16" customWidth="1"/>
    <col min="10502" max="10503" width="15.42578125" style="16" customWidth="1"/>
    <col min="10504" max="10504" width="17.28515625" style="16" customWidth="1"/>
    <col min="10505" max="10505" width="15.140625" style="16" bestFit="1" customWidth="1"/>
    <col min="10506" max="10506" width="19.42578125" style="16" customWidth="1"/>
    <col min="10507" max="10507" width="12.85546875" style="16" customWidth="1"/>
    <col min="10508" max="10752" width="9.140625" style="16"/>
    <col min="10753" max="10753" width="0" style="16" hidden="1" customWidth="1"/>
    <col min="10754" max="10754" width="106.140625" style="16" customWidth="1"/>
    <col min="10755" max="10755" width="18.28515625" style="16" customWidth="1"/>
    <col min="10756" max="10756" width="15.7109375" style="16" customWidth="1"/>
    <col min="10757" max="10757" width="25" style="16" customWidth="1"/>
    <col min="10758" max="10759" width="15.42578125" style="16" customWidth="1"/>
    <col min="10760" max="10760" width="17.28515625" style="16" customWidth="1"/>
    <col min="10761" max="10761" width="15.140625" style="16" bestFit="1" customWidth="1"/>
    <col min="10762" max="10762" width="19.42578125" style="16" customWidth="1"/>
    <col min="10763" max="10763" width="12.85546875" style="16" customWidth="1"/>
    <col min="10764" max="11008" width="9.140625" style="16"/>
    <col min="11009" max="11009" width="0" style="16" hidden="1" customWidth="1"/>
    <col min="11010" max="11010" width="106.140625" style="16" customWidth="1"/>
    <col min="11011" max="11011" width="18.28515625" style="16" customWidth="1"/>
    <col min="11012" max="11012" width="15.7109375" style="16" customWidth="1"/>
    <col min="11013" max="11013" width="25" style="16" customWidth="1"/>
    <col min="11014" max="11015" width="15.42578125" style="16" customWidth="1"/>
    <col min="11016" max="11016" width="17.28515625" style="16" customWidth="1"/>
    <col min="11017" max="11017" width="15.140625" style="16" bestFit="1" customWidth="1"/>
    <col min="11018" max="11018" width="19.42578125" style="16" customWidth="1"/>
    <col min="11019" max="11019" width="12.85546875" style="16" customWidth="1"/>
    <col min="11020" max="11264" width="9.140625" style="16"/>
    <col min="11265" max="11265" width="0" style="16" hidden="1" customWidth="1"/>
    <col min="11266" max="11266" width="106.140625" style="16" customWidth="1"/>
    <col min="11267" max="11267" width="18.28515625" style="16" customWidth="1"/>
    <col min="11268" max="11268" width="15.7109375" style="16" customWidth="1"/>
    <col min="11269" max="11269" width="25" style="16" customWidth="1"/>
    <col min="11270" max="11271" width="15.42578125" style="16" customWidth="1"/>
    <col min="11272" max="11272" width="17.28515625" style="16" customWidth="1"/>
    <col min="11273" max="11273" width="15.140625" style="16" bestFit="1" customWidth="1"/>
    <col min="11274" max="11274" width="19.42578125" style="16" customWidth="1"/>
    <col min="11275" max="11275" width="12.85546875" style="16" customWidth="1"/>
    <col min="11276" max="11520" width="9.140625" style="16"/>
    <col min="11521" max="11521" width="0" style="16" hidden="1" customWidth="1"/>
    <col min="11522" max="11522" width="106.140625" style="16" customWidth="1"/>
    <col min="11523" max="11523" width="18.28515625" style="16" customWidth="1"/>
    <col min="11524" max="11524" width="15.7109375" style="16" customWidth="1"/>
    <col min="11525" max="11525" width="25" style="16" customWidth="1"/>
    <col min="11526" max="11527" width="15.42578125" style="16" customWidth="1"/>
    <col min="11528" max="11528" width="17.28515625" style="16" customWidth="1"/>
    <col min="11529" max="11529" width="15.140625" style="16" bestFit="1" customWidth="1"/>
    <col min="11530" max="11530" width="19.42578125" style="16" customWidth="1"/>
    <col min="11531" max="11531" width="12.85546875" style="16" customWidth="1"/>
    <col min="11532" max="11776" width="9.140625" style="16"/>
    <col min="11777" max="11777" width="0" style="16" hidden="1" customWidth="1"/>
    <col min="11778" max="11778" width="106.140625" style="16" customWidth="1"/>
    <col min="11779" max="11779" width="18.28515625" style="16" customWidth="1"/>
    <col min="11780" max="11780" width="15.7109375" style="16" customWidth="1"/>
    <col min="11781" max="11781" width="25" style="16" customWidth="1"/>
    <col min="11782" max="11783" width="15.42578125" style="16" customWidth="1"/>
    <col min="11784" max="11784" width="17.28515625" style="16" customWidth="1"/>
    <col min="11785" max="11785" width="15.140625" style="16" bestFit="1" customWidth="1"/>
    <col min="11786" max="11786" width="19.42578125" style="16" customWidth="1"/>
    <col min="11787" max="11787" width="12.85546875" style="16" customWidth="1"/>
    <col min="11788" max="12032" width="9.140625" style="16"/>
    <col min="12033" max="12033" width="0" style="16" hidden="1" customWidth="1"/>
    <col min="12034" max="12034" width="106.140625" style="16" customWidth="1"/>
    <col min="12035" max="12035" width="18.28515625" style="16" customWidth="1"/>
    <col min="12036" max="12036" width="15.7109375" style="16" customWidth="1"/>
    <col min="12037" max="12037" width="25" style="16" customWidth="1"/>
    <col min="12038" max="12039" width="15.42578125" style="16" customWidth="1"/>
    <col min="12040" max="12040" width="17.28515625" style="16" customWidth="1"/>
    <col min="12041" max="12041" width="15.140625" style="16" bestFit="1" customWidth="1"/>
    <col min="12042" max="12042" width="19.42578125" style="16" customWidth="1"/>
    <col min="12043" max="12043" width="12.85546875" style="16" customWidth="1"/>
    <col min="12044" max="12288" width="9.140625" style="16"/>
    <col min="12289" max="12289" width="0" style="16" hidden="1" customWidth="1"/>
    <col min="12290" max="12290" width="106.140625" style="16" customWidth="1"/>
    <col min="12291" max="12291" width="18.28515625" style="16" customWidth="1"/>
    <col min="12292" max="12292" width="15.7109375" style="16" customWidth="1"/>
    <col min="12293" max="12293" width="25" style="16" customWidth="1"/>
    <col min="12294" max="12295" width="15.42578125" style="16" customWidth="1"/>
    <col min="12296" max="12296" width="17.28515625" style="16" customWidth="1"/>
    <col min="12297" max="12297" width="15.140625" style="16" bestFit="1" customWidth="1"/>
    <col min="12298" max="12298" width="19.42578125" style="16" customWidth="1"/>
    <col min="12299" max="12299" width="12.85546875" style="16" customWidth="1"/>
    <col min="12300" max="12544" width="9.140625" style="16"/>
    <col min="12545" max="12545" width="0" style="16" hidden="1" customWidth="1"/>
    <col min="12546" max="12546" width="106.140625" style="16" customWidth="1"/>
    <col min="12547" max="12547" width="18.28515625" style="16" customWidth="1"/>
    <col min="12548" max="12548" width="15.7109375" style="16" customWidth="1"/>
    <col min="12549" max="12549" width="25" style="16" customWidth="1"/>
    <col min="12550" max="12551" width="15.42578125" style="16" customWidth="1"/>
    <col min="12552" max="12552" width="17.28515625" style="16" customWidth="1"/>
    <col min="12553" max="12553" width="15.140625" style="16" bestFit="1" customWidth="1"/>
    <col min="12554" max="12554" width="19.42578125" style="16" customWidth="1"/>
    <col min="12555" max="12555" width="12.85546875" style="16" customWidth="1"/>
    <col min="12556" max="12800" width="9.140625" style="16"/>
    <col min="12801" max="12801" width="0" style="16" hidden="1" customWidth="1"/>
    <col min="12802" max="12802" width="106.140625" style="16" customWidth="1"/>
    <col min="12803" max="12803" width="18.28515625" style="16" customWidth="1"/>
    <col min="12804" max="12804" width="15.7109375" style="16" customWidth="1"/>
    <col min="12805" max="12805" width="25" style="16" customWidth="1"/>
    <col min="12806" max="12807" width="15.42578125" style="16" customWidth="1"/>
    <col min="12808" max="12808" width="17.28515625" style="16" customWidth="1"/>
    <col min="12809" max="12809" width="15.140625" style="16" bestFit="1" customWidth="1"/>
    <col min="12810" max="12810" width="19.42578125" style="16" customWidth="1"/>
    <col min="12811" max="12811" width="12.85546875" style="16" customWidth="1"/>
    <col min="12812" max="13056" width="9.140625" style="16"/>
    <col min="13057" max="13057" width="0" style="16" hidden="1" customWidth="1"/>
    <col min="13058" max="13058" width="106.140625" style="16" customWidth="1"/>
    <col min="13059" max="13059" width="18.28515625" style="16" customWidth="1"/>
    <col min="13060" max="13060" width="15.7109375" style="16" customWidth="1"/>
    <col min="13061" max="13061" width="25" style="16" customWidth="1"/>
    <col min="13062" max="13063" width="15.42578125" style="16" customWidth="1"/>
    <col min="13064" max="13064" width="17.28515625" style="16" customWidth="1"/>
    <col min="13065" max="13065" width="15.140625" style="16" bestFit="1" customWidth="1"/>
    <col min="13066" max="13066" width="19.42578125" style="16" customWidth="1"/>
    <col min="13067" max="13067" width="12.85546875" style="16" customWidth="1"/>
    <col min="13068" max="13312" width="9.140625" style="16"/>
    <col min="13313" max="13313" width="0" style="16" hidden="1" customWidth="1"/>
    <col min="13314" max="13314" width="106.140625" style="16" customWidth="1"/>
    <col min="13315" max="13315" width="18.28515625" style="16" customWidth="1"/>
    <col min="13316" max="13316" width="15.7109375" style="16" customWidth="1"/>
    <col min="13317" max="13317" width="25" style="16" customWidth="1"/>
    <col min="13318" max="13319" width="15.42578125" style="16" customWidth="1"/>
    <col min="13320" max="13320" width="17.28515625" style="16" customWidth="1"/>
    <col min="13321" max="13321" width="15.140625" style="16" bestFit="1" customWidth="1"/>
    <col min="13322" max="13322" width="19.42578125" style="16" customWidth="1"/>
    <col min="13323" max="13323" width="12.85546875" style="16" customWidth="1"/>
    <col min="13324" max="13568" width="9.140625" style="16"/>
    <col min="13569" max="13569" width="0" style="16" hidden="1" customWidth="1"/>
    <col min="13570" max="13570" width="106.140625" style="16" customWidth="1"/>
    <col min="13571" max="13571" width="18.28515625" style="16" customWidth="1"/>
    <col min="13572" max="13572" width="15.7109375" style="16" customWidth="1"/>
    <col min="13573" max="13573" width="25" style="16" customWidth="1"/>
    <col min="13574" max="13575" width="15.42578125" style="16" customWidth="1"/>
    <col min="13576" max="13576" width="17.28515625" style="16" customWidth="1"/>
    <col min="13577" max="13577" width="15.140625" style="16" bestFit="1" customWidth="1"/>
    <col min="13578" max="13578" width="19.42578125" style="16" customWidth="1"/>
    <col min="13579" max="13579" width="12.85546875" style="16" customWidth="1"/>
    <col min="13580" max="13824" width="9.140625" style="16"/>
    <col min="13825" max="13825" width="0" style="16" hidden="1" customWidth="1"/>
    <col min="13826" max="13826" width="106.140625" style="16" customWidth="1"/>
    <col min="13827" max="13827" width="18.28515625" style="16" customWidth="1"/>
    <col min="13828" max="13828" width="15.7109375" style="16" customWidth="1"/>
    <col min="13829" max="13829" width="25" style="16" customWidth="1"/>
    <col min="13830" max="13831" width="15.42578125" style="16" customWidth="1"/>
    <col min="13832" max="13832" width="17.28515625" style="16" customWidth="1"/>
    <col min="13833" max="13833" width="15.140625" style="16" bestFit="1" customWidth="1"/>
    <col min="13834" max="13834" width="19.42578125" style="16" customWidth="1"/>
    <col min="13835" max="13835" width="12.85546875" style="16" customWidth="1"/>
    <col min="13836" max="14080" width="9.140625" style="16"/>
    <col min="14081" max="14081" width="0" style="16" hidden="1" customWidth="1"/>
    <col min="14082" max="14082" width="106.140625" style="16" customWidth="1"/>
    <col min="14083" max="14083" width="18.28515625" style="16" customWidth="1"/>
    <col min="14084" max="14084" width="15.7109375" style="16" customWidth="1"/>
    <col min="14085" max="14085" width="25" style="16" customWidth="1"/>
    <col min="14086" max="14087" width="15.42578125" style="16" customWidth="1"/>
    <col min="14088" max="14088" width="17.28515625" style="16" customWidth="1"/>
    <col min="14089" max="14089" width="15.140625" style="16" bestFit="1" customWidth="1"/>
    <col min="14090" max="14090" width="19.42578125" style="16" customWidth="1"/>
    <col min="14091" max="14091" width="12.85546875" style="16" customWidth="1"/>
    <col min="14092" max="14336" width="9.140625" style="16"/>
    <col min="14337" max="14337" width="0" style="16" hidden="1" customWidth="1"/>
    <col min="14338" max="14338" width="106.140625" style="16" customWidth="1"/>
    <col min="14339" max="14339" width="18.28515625" style="16" customWidth="1"/>
    <col min="14340" max="14340" width="15.7109375" style="16" customWidth="1"/>
    <col min="14341" max="14341" width="25" style="16" customWidth="1"/>
    <col min="14342" max="14343" width="15.42578125" style="16" customWidth="1"/>
    <col min="14344" max="14344" width="17.28515625" style="16" customWidth="1"/>
    <col min="14345" max="14345" width="15.140625" style="16" bestFit="1" customWidth="1"/>
    <col min="14346" max="14346" width="19.42578125" style="16" customWidth="1"/>
    <col min="14347" max="14347" width="12.85546875" style="16" customWidth="1"/>
    <col min="14348" max="14592" width="9.140625" style="16"/>
    <col min="14593" max="14593" width="0" style="16" hidden="1" customWidth="1"/>
    <col min="14594" max="14594" width="106.140625" style="16" customWidth="1"/>
    <col min="14595" max="14595" width="18.28515625" style="16" customWidth="1"/>
    <col min="14596" max="14596" width="15.7109375" style="16" customWidth="1"/>
    <col min="14597" max="14597" width="25" style="16" customWidth="1"/>
    <col min="14598" max="14599" width="15.42578125" style="16" customWidth="1"/>
    <col min="14600" max="14600" width="17.28515625" style="16" customWidth="1"/>
    <col min="14601" max="14601" width="15.140625" style="16" bestFit="1" customWidth="1"/>
    <col min="14602" max="14602" width="19.42578125" style="16" customWidth="1"/>
    <col min="14603" max="14603" width="12.85546875" style="16" customWidth="1"/>
    <col min="14604" max="14848" width="9.140625" style="16"/>
    <col min="14849" max="14849" width="0" style="16" hidden="1" customWidth="1"/>
    <col min="14850" max="14850" width="106.140625" style="16" customWidth="1"/>
    <col min="14851" max="14851" width="18.28515625" style="16" customWidth="1"/>
    <col min="14852" max="14852" width="15.7109375" style="16" customWidth="1"/>
    <col min="14853" max="14853" width="25" style="16" customWidth="1"/>
    <col min="14854" max="14855" width="15.42578125" style="16" customWidth="1"/>
    <col min="14856" max="14856" width="17.28515625" style="16" customWidth="1"/>
    <col min="14857" max="14857" width="15.140625" style="16" bestFit="1" customWidth="1"/>
    <col min="14858" max="14858" width="19.42578125" style="16" customWidth="1"/>
    <col min="14859" max="14859" width="12.85546875" style="16" customWidth="1"/>
    <col min="14860" max="15104" width="9.140625" style="16"/>
    <col min="15105" max="15105" width="0" style="16" hidden="1" customWidth="1"/>
    <col min="15106" max="15106" width="106.140625" style="16" customWidth="1"/>
    <col min="15107" max="15107" width="18.28515625" style="16" customWidth="1"/>
    <col min="15108" max="15108" width="15.7109375" style="16" customWidth="1"/>
    <col min="15109" max="15109" width="25" style="16" customWidth="1"/>
    <col min="15110" max="15111" width="15.42578125" style="16" customWidth="1"/>
    <col min="15112" max="15112" width="17.28515625" style="16" customWidth="1"/>
    <col min="15113" max="15113" width="15.140625" style="16" bestFit="1" customWidth="1"/>
    <col min="15114" max="15114" width="19.42578125" style="16" customWidth="1"/>
    <col min="15115" max="15115" width="12.85546875" style="16" customWidth="1"/>
    <col min="15116" max="15360" width="9.140625" style="16"/>
    <col min="15361" max="15361" width="0" style="16" hidden="1" customWidth="1"/>
    <col min="15362" max="15362" width="106.140625" style="16" customWidth="1"/>
    <col min="15363" max="15363" width="18.28515625" style="16" customWidth="1"/>
    <col min="15364" max="15364" width="15.7109375" style="16" customWidth="1"/>
    <col min="15365" max="15365" width="25" style="16" customWidth="1"/>
    <col min="15366" max="15367" width="15.42578125" style="16" customWidth="1"/>
    <col min="15368" max="15368" width="17.28515625" style="16" customWidth="1"/>
    <col min="15369" max="15369" width="15.140625" style="16" bestFit="1" customWidth="1"/>
    <col min="15370" max="15370" width="19.42578125" style="16" customWidth="1"/>
    <col min="15371" max="15371" width="12.85546875" style="16" customWidth="1"/>
    <col min="15372" max="15616" width="9.140625" style="16"/>
    <col min="15617" max="15617" width="0" style="16" hidden="1" customWidth="1"/>
    <col min="15618" max="15618" width="106.140625" style="16" customWidth="1"/>
    <col min="15619" max="15619" width="18.28515625" style="16" customWidth="1"/>
    <col min="15620" max="15620" width="15.7109375" style="16" customWidth="1"/>
    <col min="15621" max="15621" width="25" style="16" customWidth="1"/>
    <col min="15622" max="15623" width="15.42578125" style="16" customWidth="1"/>
    <col min="15624" max="15624" width="17.28515625" style="16" customWidth="1"/>
    <col min="15625" max="15625" width="15.140625" style="16" bestFit="1" customWidth="1"/>
    <col min="15626" max="15626" width="19.42578125" style="16" customWidth="1"/>
    <col min="15627" max="15627" width="12.85546875" style="16" customWidth="1"/>
    <col min="15628" max="15872" width="9.140625" style="16"/>
    <col min="15873" max="15873" width="0" style="16" hidden="1" customWidth="1"/>
    <col min="15874" max="15874" width="106.140625" style="16" customWidth="1"/>
    <col min="15875" max="15875" width="18.28515625" style="16" customWidth="1"/>
    <col min="15876" max="15876" width="15.7109375" style="16" customWidth="1"/>
    <col min="15877" max="15877" width="25" style="16" customWidth="1"/>
    <col min="15878" max="15879" width="15.42578125" style="16" customWidth="1"/>
    <col min="15880" max="15880" width="17.28515625" style="16" customWidth="1"/>
    <col min="15881" max="15881" width="15.140625" style="16" bestFit="1" customWidth="1"/>
    <col min="15882" max="15882" width="19.42578125" style="16" customWidth="1"/>
    <col min="15883" max="15883" width="12.85546875" style="16" customWidth="1"/>
    <col min="15884" max="16128" width="9.140625" style="16"/>
    <col min="16129" max="16129" width="0" style="16" hidden="1" customWidth="1"/>
    <col min="16130" max="16130" width="106.140625" style="16" customWidth="1"/>
    <col min="16131" max="16131" width="18.28515625" style="16" customWidth="1"/>
    <col min="16132" max="16132" width="15.7109375" style="16" customWidth="1"/>
    <col min="16133" max="16133" width="25" style="16" customWidth="1"/>
    <col min="16134" max="16135" width="15.42578125" style="16" customWidth="1"/>
    <col min="16136" max="16136" width="17.28515625" style="16" customWidth="1"/>
    <col min="16137" max="16137" width="15.140625" style="16" bestFit="1" customWidth="1"/>
    <col min="16138" max="16138" width="19.42578125" style="16" customWidth="1"/>
    <col min="16139" max="16139" width="12.85546875" style="16" customWidth="1"/>
    <col min="16140" max="16384" width="9.140625" style="16"/>
  </cols>
  <sheetData>
    <row r="1" spans="1:10" s="196" customFormat="1" hidden="1" x14ac:dyDescent="0.25">
      <c r="A1" s="235"/>
      <c r="B1" s="490" t="s">
        <v>0</v>
      </c>
      <c r="C1" s="491"/>
      <c r="D1" s="491"/>
      <c r="E1" s="491"/>
      <c r="F1" s="491"/>
      <c r="G1" s="491"/>
      <c r="H1" s="492"/>
      <c r="I1" s="197"/>
      <c r="J1" s="198"/>
    </row>
    <row r="2" spans="1:10" s="196" customFormat="1" hidden="1" x14ac:dyDescent="0.25">
      <c r="A2" s="235"/>
      <c r="B2" s="493" t="s">
        <v>1</v>
      </c>
      <c r="C2" s="494"/>
      <c r="D2" s="494"/>
      <c r="E2" s="494"/>
      <c r="F2" s="494"/>
      <c r="G2" s="494"/>
      <c r="H2" s="495"/>
      <c r="I2" s="197"/>
      <c r="J2" s="198"/>
    </row>
    <row r="3" spans="1:10" s="196" customFormat="1" x14ac:dyDescent="0.25">
      <c r="A3" s="235"/>
      <c r="B3" s="199" t="s">
        <v>2</v>
      </c>
      <c r="C3" s="200"/>
      <c r="D3" s="201"/>
      <c r="E3" s="202"/>
      <c r="F3" s="202"/>
      <c r="G3" s="202"/>
      <c r="H3" s="203"/>
      <c r="I3" s="197"/>
      <c r="J3" s="198"/>
    </row>
    <row r="4" spans="1:10" s="196" customFormat="1" ht="45" x14ac:dyDescent="0.25">
      <c r="A4" s="235"/>
      <c r="B4" s="481" t="s">
        <v>394</v>
      </c>
      <c r="C4" s="200"/>
      <c r="D4" s="204"/>
      <c r="E4" s="200"/>
      <c r="F4" s="200"/>
      <c r="G4" s="200"/>
      <c r="H4" s="205"/>
      <c r="I4" s="197"/>
      <c r="J4" s="198"/>
    </row>
    <row r="5" spans="1:10" s="196" customFormat="1" x14ac:dyDescent="0.25">
      <c r="A5" s="235"/>
      <c r="B5" s="544" t="s">
        <v>768</v>
      </c>
      <c r="C5" s="544"/>
      <c r="D5" s="544"/>
      <c r="E5" s="544"/>
      <c r="F5" s="544"/>
      <c r="G5" s="544"/>
      <c r="H5" s="544"/>
      <c r="I5" s="544"/>
      <c r="J5" s="198"/>
    </row>
    <row r="6" spans="1:10" s="196" customFormat="1" x14ac:dyDescent="0.25">
      <c r="A6" s="235"/>
      <c r="B6" s="199"/>
      <c r="C6" s="206"/>
      <c r="D6" s="207"/>
      <c r="E6" s="206"/>
      <c r="F6" s="206"/>
      <c r="G6" s="206"/>
      <c r="H6" s="208"/>
      <c r="I6" s="197"/>
    </row>
    <row r="7" spans="1:10" s="196" customFormat="1" ht="35.1" customHeight="1" x14ac:dyDescent="0.25">
      <c r="A7" s="235"/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359" t="s">
        <v>10</v>
      </c>
      <c r="I7" s="197"/>
    </row>
    <row r="8" spans="1:10" s="196" customFormat="1" x14ac:dyDescent="0.25">
      <c r="A8" s="235"/>
      <c r="B8" s="199" t="s">
        <v>11</v>
      </c>
      <c r="C8" s="213"/>
      <c r="D8" s="258"/>
      <c r="E8" s="215"/>
      <c r="F8" s="216"/>
      <c r="G8" s="216"/>
      <c r="H8" s="218"/>
      <c r="I8" s="197"/>
    </row>
    <row r="9" spans="1:10" s="196" customFormat="1" x14ac:dyDescent="0.25">
      <c r="A9" s="235"/>
      <c r="B9" s="199" t="s">
        <v>12</v>
      </c>
      <c r="C9" s="213"/>
      <c r="D9" s="258"/>
      <c r="E9" s="215"/>
      <c r="F9" s="216"/>
      <c r="G9" s="216"/>
      <c r="H9" s="218"/>
      <c r="I9" s="197"/>
    </row>
    <row r="10" spans="1:10" s="196" customFormat="1" x14ac:dyDescent="0.25">
      <c r="A10" s="235"/>
      <c r="B10" s="219" t="s">
        <v>13</v>
      </c>
      <c r="C10" s="213"/>
      <c r="D10" s="258"/>
      <c r="E10" s="215"/>
      <c r="F10" s="216"/>
      <c r="G10" s="216"/>
      <c r="H10" s="218"/>
      <c r="I10" s="197"/>
    </row>
    <row r="11" spans="1:10" s="196" customFormat="1" x14ac:dyDescent="0.25">
      <c r="A11" s="235"/>
      <c r="B11" s="407" t="s">
        <v>395</v>
      </c>
      <c r="C11" s="220" t="s">
        <v>15</v>
      </c>
      <c r="D11" s="354">
        <v>500</v>
      </c>
      <c r="E11" s="221">
        <v>5083.95</v>
      </c>
      <c r="F11" s="231">
        <v>4.8899999999999997</v>
      </c>
      <c r="G11" s="231">
        <v>6.3</v>
      </c>
      <c r="H11" s="408" t="s">
        <v>396</v>
      </c>
      <c r="I11" s="197"/>
    </row>
    <row r="12" spans="1:10" s="196" customFormat="1" x14ac:dyDescent="0.25">
      <c r="A12" s="235"/>
      <c r="B12" s="407" t="s">
        <v>807</v>
      </c>
      <c r="C12" s="220" t="s">
        <v>230</v>
      </c>
      <c r="D12" s="354">
        <v>450</v>
      </c>
      <c r="E12" s="221">
        <v>4875.1000000000004</v>
      </c>
      <c r="F12" s="231">
        <v>4.6900000000000004</v>
      </c>
      <c r="G12" s="231">
        <v>5.95</v>
      </c>
      <c r="H12" s="408" t="s">
        <v>808</v>
      </c>
      <c r="I12" s="197"/>
    </row>
    <row r="13" spans="1:10" s="196" customFormat="1" x14ac:dyDescent="0.25">
      <c r="A13" s="235"/>
      <c r="B13" s="407" t="s">
        <v>741</v>
      </c>
      <c r="C13" s="220" t="s">
        <v>15</v>
      </c>
      <c r="D13" s="354">
        <v>400</v>
      </c>
      <c r="E13" s="221">
        <v>4008.9</v>
      </c>
      <c r="F13" s="231">
        <v>3.85</v>
      </c>
      <c r="G13" s="231">
        <v>5.85</v>
      </c>
      <c r="H13" s="408" t="s">
        <v>742</v>
      </c>
      <c r="I13" s="197"/>
    </row>
    <row r="14" spans="1:10" s="196" customFormat="1" x14ac:dyDescent="0.25">
      <c r="A14" s="235"/>
      <c r="B14" s="407" t="s">
        <v>222</v>
      </c>
      <c r="C14" s="220" t="s">
        <v>223</v>
      </c>
      <c r="D14" s="354">
        <v>280</v>
      </c>
      <c r="E14" s="221">
        <v>3288.48</v>
      </c>
      <c r="F14" s="231">
        <v>3.16</v>
      </c>
      <c r="G14" s="231">
        <v>7.4700000000000006</v>
      </c>
      <c r="H14" s="408" t="s">
        <v>224</v>
      </c>
      <c r="I14" s="197"/>
    </row>
    <row r="15" spans="1:10" s="196" customFormat="1" x14ac:dyDescent="0.25">
      <c r="A15" s="235"/>
      <c r="B15" s="407" t="s">
        <v>397</v>
      </c>
      <c r="C15" s="220" t="s">
        <v>324</v>
      </c>
      <c r="D15" s="354">
        <v>278</v>
      </c>
      <c r="E15" s="221">
        <v>2899.26</v>
      </c>
      <c r="F15" s="231">
        <v>2.79</v>
      </c>
      <c r="G15" s="231">
        <v>6.68</v>
      </c>
      <c r="H15" s="408" t="s">
        <v>398</v>
      </c>
      <c r="I15" s="197"/>
    </row>
    <row r="16" spans="1:10" s="196" customFormat="1" x14ac:dyDescent="0.25">
      <c r="A16" s="235"/>
      <c r="B16" s="407" t="s">
        <v>399</v>
      </c>
      <c r="C16" s="220" t="s">
        <v>230</v>
      </c>
      <c r="D16" s="354">
        <v>250</v>
      </c>
      <c r="E16" s="221">
        <v>2821.2</v>
      </c>
      <c r="F16" s="231">
        <v>2.71</v>
      </c>
      <c r="G16" s="231">
        <v>6.3003</v>
      </c>
      <c r="H16" s="408" t="s">
        <v>400</v>
      </c>
      <c r="I16" s="197"/>
    </row>
    <row r="17" spans="1:9" s="196" customFormat="1" x14ac:dyDescent="0.25">
      <c r="A17" s="235"/>
      <c r="B17" s="407" t="s">
        <v>401</v>
      </c>
      <c r="C17" s="220" t="s">
        <v>15</v>
      </c>
      <c r="D17" s="354">
        <v>250</v>
      </c>
      <c r="E17" s="221">
        <v>2749.74</v>
      </c>
      <c r="F17" s="231">
        <v>2.64</v>
      </c>
      <c r="G17" s="231">
        <v>5.36</v>
      </c>
      <c r="H17" s="408" t="s">
        <v>402</v>
      </c>
      <c r="I17" s="197"/>
    </row>
    <row r="18" spans="1:9" s="196" customFormat="1" x14ac:dyDescent="0.25">
      <c r="A18" s="235"/>
      <c r="B18" s="407" t="s">
        <v>205</v>
      </c>
      <c r="C18" s="220" t="s">
        <v>206</v>
      </c>
      <c r="D18" s="354">
        <v>250</v>
      </c>
      <c r="E18" s="221">
        <v>2629.93</v>
      </c>
      <c r="F18" s="231">
        <v>2.5299999999999998</v>
      </c>
      <c r="G18" s="231">
        <v>9.3980999999999995</v>
      </c>
      <c r="H18" s="408" t="s">
        <v>207</v>
      </c>
      <c r="I18" s="197"/>
    </row>
    <row r="19" spans="1:9" s="196" customFormat="1" x14ac:dyDescent="0.25">
      <c r="A19" s="235"/>
      <c r="B19" s="407" t="s">
        <v>38</v>
      </c>
      <c r="C19" s="220" t="s">
        <v>15</v>
      </c>
      <c r="D19" s="354">
        <v>250</v>
      </c>
      <c r="E19" s="221">
        <v>2610.64</v>
      </c>
      <c r="F19" s="231">
        <v>2.5099999999999998</v>
      </c>
      <c r="G19" s="231">
        <v>5.1550000000000002</v>
      </c>
      <c r="H19" s="408" t="s">
        <v>39</v>
      </c>
      <c r="I19" s="197"/>
    </row>
    <row r="20" spans="1:9" s="196" customFormat="1" x14ac:dyDescent="0.25">
      <c r="A20" s="235"/>
      <c r="B20" s="407" t="s">
        <v>67</v>
      </c>
      <c r="C20" s="220" t="s">
        <v>15</v>
      </c>
      <c r="D20" s="354">
        <v>250</v>
      </c>
      <c r="E20" s="221">
        <v>2599.34</v>
      </c>
      <c r="F20" s="231">
        <v>2.5</v>
      </c>
      <c r="G20" s="231">
        <v>4.95</v>
      </c>
      <c r="H20" s="408" t="s">
        <v>68</v>
      </c>
      <c r="I20" s="197"/>
    </row>
    <row r="21" spans="1:9" s="196" customFormat="1" x14ac:dyDescent="0.25">
      <c r="A21" s="235"/>
      <c r="B21" s="407" t="s">
        <v>809</v>
      </c>
      <c r="C21" s="220" t="s">
        <v>810</v>
      </c>
      <c r="D21" s="354">
        <v>250</v>
      </c>
      <c r="E21" s="221">
        <v>2522.37</v>
      </c>
      <c r="F21" s="231">
        <v>2.42</v>
      </c>
      <c r="G21" s="231">
        <v>5.9348999999999998</v>
      </c>
      <c r="H21" s="408" t="s">
        <v>811</v>
      </c>
      <c r="I21" s="197"/>
    </row>
    <row r="22" spans="1:9" s="196" customFormat="1" x14ac:dyDescent="0.25">
      <c r="A22" s="235"/>
      <c r="B22" s="407" t="s">
        <v>403</v>
      </c>
      <c r="C22" s="220" t="s">
        <v>324</v>
      </c>
      <c r="D22" s="354">
        <v>200</v>
      </c>
      <c r="E22" s="221">
        <v>2164.91</v>
      </c>
      <c r="F22" s="231">
        <v>2.08</v>
      </c>
      <c r="G22" s="231">
        <v>6.5750000000000002</v>
      </c>
      <c r="H22" s="408" t="s">
        <v>404</v>
      </c>
      <c r="I22" s="197"/>
    </row>
    <row r="23" spans="1:9" s="196" customFormat="1" x14ac:dyDescent="0.25">
      <c r="A23" s="235"/>
      <c r="B23" s="407" t="s">
        <v>405</v>
      </c>
      <c r="C23" s="220" t="s">
        <v>15</v>
      </c>
      <c r="D23" s="354">
        <v>2000</v>
      </c>
      <c r="E23" s="221">
        <v>2123.44</v>
      </c>
      <c r="F23" s="231">
        <v>2.04</v>
      </c>
      <c r="G23" s="231">
        <v>7.5242999999999993</v>
      </c>
      <c r="H23" s="408" t="s">
        <v>406</v>
      </c>
      <c r="I23" s="197"/>
    </row>
    <row r="24" spans="1:9" s="196" customFormat="1" x14ac:dyDescent="0.25">
      <c r="A24" s="235"/>
      <c r="B24" s="407" t="s">
        <v>407</v>
      </c>
      <c r="C24" s="220" t="s">
        <v>408</v>
      </c>
      <c r="D24" s="354">
        <v>154</v>
      </c>
      <c r="E24" s="221">
        <v>1718.45</v>
      </c>
      <c r="F24" s="231">
        <v>1.65</v>
      </c>
      <c r="G24" s="231">
        <v>6.7193000000000005</v>
      </c>
      <c r="H24" s="408" t="s">
        <v>409</v>
      </c>
      <c r="I24" s="197"/>
    </row>
    <row r="25" spans="1:9" s="196" customFormat="1" x14ac:dyDescent="0.25">
      <c r="A25" s="235"/>
      <c r="B25" s="407" t="s">
        <v>410</v>
      </c>
      <c r="C25" s="220" t="s">
        <v>15</v>
      </c>
      <c r="D25" s="354">
        <v>150</v>
      </c>
      <c r="E25" s="221">
        <v>1608.88</v>
      </c>
      <c r="F25" s="231">
        <v>1.55</v>
      </c>
      <c r="G25" s="231">
        <v>6.8349999999999991</v>
      </c>
      <c r="H25" s="408" t="s">
        <v>411</v>
      </c>
      <c r="I25" s="197"/>
    </row>
    <row r="26" spans="1:9" s="196" customFormat="1" x14ac:dyDescent="0.25">
      <c r="A26" s="235"/>
      <c r="B26" s="407" t="s">
        <v>232</v>
      </c>
      <c r="C26" s="220" t="s">
        <v>15</v>
      </c>
      <c r="D26" s="354">
        <v>152</v>
      </c>
      <c r="E26" s="221">
        <v>1498.86</v>
      </c>
      <c r="F26" s="231">
        <v>1.44</v>
      </c>
      <c r="G26" s="231">
        <v>6.7395999999999994</v>
      </c>
      <c r="H26" s="408" t="s">
        <v>233</v>
      </c>
      <c r="I26" s="197"/>
    </row>
    <row r="27" spans="1:9" s="196" customFormat="1" x14ac:dyDescent="0.25">
      <c r="A27" s="235"/>
      <c r="B27" s="407" t="s">
        <v>412</v>
      </c>
      <c r="C27" s="220" t="s">
        <v>15</v>
      </c>
      <c r="D27" s="354">
        <v>1508</v>
      </c>
      <c r="E27" s="221">
        <v>1328.42</v>
      </c>
      <c r="F27" s="231">
        <v>1.28</v>
      </c>
      <c r="G27" s="231">
        <v>7.7997999999999994</v>
      </c>
      <c r="H27" s="408" t="s">
        <v>413</v>
      </c>
      <c r="I27" s="197"/>
    </row>
    <row r="28" spans="1:9" s="196" customFormat="1" x14ac:dyDescent="0.25">
      <c r="A28" s="235"/>
      <c r="B28" s="407" t="s">
        <v>414</v>
      </c>
      <c r="C28" s="220" t="s">
        <v>415</v>
      </c>
      <c r="D28" s="354">
        <v>1100</v>
      </c>
      <c r="E28" s="221">
        <v>1189.8800000000001</v>
      </c>
      <c r="F28" s="231">
        <v>1.1399999999999999</v>
      </c>
      <c r="G28" s="231">
        <v>8.4948999999999995</v>
      </c>
      <c r="H28" s="408" t="s">
        <v>416</v>
      </c>
      <c r="I28" s="197"/>
    </row>
    <row r="29" spans="1:9" s="196" customFormat="1" x14ac:dyDescent="0.25">
      <c r="A29" s="235"/>
      <c r="B29" s="407" t="s">
        <v>417</v>
      </c>
      <c r="C29" s="220" t="s">
        <v>15</v>
      </c>
      <c r="D29" s="354">
        <v>100</v>
      </c>
      <c r="E29" s="221">
        <v>1066.4100000000001</v>
      </c>
      <c r="F29" s="231">
        <v>1.02</v>
      </c>
      <c r="G29" s="231">
        <v>6.8349999999999991</v>
      </c>
      <c r="H29" s="408" t="s">
        <v>418</v>
      </c>
      <c r="I29" s="197"/>
    </row>
    <row r="30" spans="1:9" s="196" customFormat="1" x14ac:dyDescent="0.25">
      <c r="A30" s="235"/>
      <c r="B30" s="407" t="s">
        <v>419</v>
      </c>
      <c r="C30" s="220" t="s">
        <v>15</v>
      </c>
      <c r="D30" s="354">
        <v>1000</v>
      </c>
      <c r="E30" s="221">
        <v>1058.6199999999999</v>
      </c>
      <c r="F30" s="231">
        <v>1.02</v>
      </c>
      <c r="G30" s="231">
        <v>7.2949000000000002</v>
      </c>
      <c r="H30" s="408" t="s">
        <v>420</v>
      </c>
      <c r="I30" s="197"/>
    </row>
    <row r="31" spans="1:9" s="196" customFormat="1" x14ac:dyDescent="0.25">
      <c r="A31" s="235"/>
      <c r="B31" s="407" t="s">
        <v>229</v>
      </c>
      <c r="C31" s="220" t="s">
        <v>230</v>
      </c>
      <c r="D31" s="354">
        <v>100</v>
      </c>
      <c r="E31" s="221">
        <v>1040.68</v>
      </c>
      <c r="F31" s="231">
        <v>1</v>
      </c>
      <c r="G31" s="231">
        <v>5.56</v>
      </c>
      <c r="H31" s="408" t="s">
        <v>231</v>
      </c>
      <c r="I31" s="197"/>
    </row>
    <row r="32" spans="1:9" s="196" customFormat="1" x14ac:dyDescent="0.25">
      <c r="A32" s="235"/>
      <c r="B32" s="407" t="s">
        <v>760</v>
      </c>
      <c r="C32" s="220" t="s">
        <v>230</v>
      </c>
      <c r="D32" s="354">
        <v>100</v>
      </c>
      <c r="E32" s="221">
        <v>1004.48</v>
      </c>
      <c r="F32" s="231">
        <v>0.97</v>
      </c>
      <c r="G32" s="231">
        <v>5.9443999999999999</v>
      </c>
      <c r="H32" s="408" t="s">
        <v>761</v>
      </c>
      <c r="I32" s="197"/>
    </row>
    <row r="33" spans="1:14" s="196" customFormat="1" x14ac:dyDescent="0.25">
      <c r="A33" s="235"/>
      <c r="B33" s="407" t="s">
        <v>421</v>
      </c>
      <c r="C33" s="220" t="s">
        <v>230</v>
      </c>
      <c r="D33" s="354">
        <v>70</v>
      </c>
      <c r="E33" s="221">
        <v>768.05</v>
      </c>
      <c r="F33" s="231">
        <v>0.74</v>
      </c>
      <c r="G33" s="231">
        <v>6.1749999999999998</v>
      </c>
      <c r="H33" s="408" t="s">
        <v>422</v>
      </c>
      <c r="I33" s="197"/>
    </row>
    <row r="34" spans="1:14" s="196" customFormat="1" x14ac:dyDescent="0.25">
      <c r="A34" s="235"/>
      <c r="B34" s="407" t="s">
        <v>425</v>
      </c>
      <c r="C34" s="220" t="s">
        <v>415</v>
      </c>
      <c r="D34" s="354">
        <v>609</v>
      </c>
      <c r="E34" s="221">
        <v>675.71</v>
      </c>
      <c r="F34" s="231">
        <v>0.65</v>
      </c>
      <c r="G34" s="231">
        <v>9.1894999999999989</v>
      </c>
      <c r="H34" s="408" t="s">
        <v>426</v>
      </c>
      <c r="I34" s="197"/>
    </row>
    <row r="35" spans="1:14" s="196" customFormat="1" x14ac:dyDescent="0.25">
      <c r="A35" s="235"/>
      <c r="B35" s="407" t="s">
        <v>423</v>
      </c>
      <c r="C35" s="220" t="s">
        <v>415</v>
      </c>
      <c r="D35" s="354">
        <v>608</v>
      </c>
      <c r="E35" s="221">
        <v>672.2</v>
      </c>
      <c r="F35" s="231">
        <v>0.65</v>
      </c>
      <c r="G35" s="231">
        <v>9.1397999999999993</v>
      </c>
      <c r="H35" s="408" t="s">
        <v>424</v>
      </c>
      <c r="I35" s="197"/>
    </row>
    <row r="36" spans="1:14" s="196" customFormat="1" x14ac:dyDescent="0.25">
      <c r="A36" s="235"/>
      <c r="B36" s="407" t="s">
        <v>234</v>
      </c>
      <c r="C36" s="220" t="s">
        <v>15</v>
      </c>
      <c r="D36" s="354">
        <v>56</v>
      </c>
      <c r="E36" s="221">
        <v>553.74</v>
      </c>
      <c r="F36" s="231">
        <v>0.53</v>
      </c>
      <c r="G36" s="231">
        <v>6.73</v>
      </c>
      <c r="H36" s="408" t="s">
        <v>235</v>
      </c>
      <c r="I36" s="197"/>
    </row>
    <row r="37" spans="1:14" s="196" customFormat="1" x14ac:dyDescent="0.25">
      <c r="A37" s="235"/>
      <c r="B37" s="407" t="s">
        <v>236</v>
      </c>
      <c r="C37" s="220" t="s">
        <v>15</v>
      </c>
      <c r="D37" s="354">
        <v>48</v>
      </c>
      <c r="E37" s="221">
        <v>471.09</v>
      </c>
      <c r="F37" s="231">
        <v>0.45</v>
      </c>
      <c r="G37" s="231">
        <v>6.7397</v>
      </c>
      <c r="H37" s="408" t="s">
        <v>237</v>
      </c>
      <c r="I37" s="197"/>
    </row>
    <row r="38" spans="1:14" s="196" customFormat="1" x14ac:dyDescent="0.25">
      <c r="A38" s="235"/>
      <c r="B38" s="407" t="s">
        <v>238</v>
      </c>
      <c r="C38" s="220" t="s">
        <v>15</v>
      </c>
      <c r="D38" s="354">
        <v>48</v>
      </c>
      <c r="E38" s="221">
        <v>472.57</v>
      </c>
      <c r="F38" s="231">
        <v>0.45</v>
      </c>
      <c r="G38" s="231">
        <v>6.7397</v>
      </c>
      <c r="H38" s="408" t="s">
        <v>239</v>
      </c>
      <c r="I38" s="197"/>
    </row>
    <row r="39" spans="1:14" s="196" customFormat="1" x14ac:dyDescent="0.25">
      <c r="A39" s="235"/>
      <c r="B39" s="407" t="s">
        <v>720</v>
      </c>
      <c r="C39" s="220" t="s">
        <v>215</v>
      </c>
      <c r="D39" s="354">
        <v>30</v>
      </c>
      <c r="E39" s="221">
        <v>318.76</v>
      </c>
      <c r="F39" s="231">
        <v>0.31</v>
      </c>
      <c r="G39" s="231">
        <v>5.6249999999999991</v>
      </c>
      <c r="H39" s="408" t="s">
        <v>721</v>
      </c>
      <c r="I39" s="197"/>
    </row>
    <row r="40" spans="1:14" s="196" customFormat="1" x14ac:dyDescent="0.25">
      <c r="A40" s="235"/>
      <c r="B40" s="407" t="s">
        <v>429</v>
      </c>
      <c r="C40" s="220" t="s">
        <v>15</v>
      </c>
      <c r="D40" s="354">
        <v>28</v>
      </c>
      <c r="E40" s="221">
        <v>326.14999999999998</v>
      </c>
      <c r="F40" s="231">
        <v>0.31</v>
      </c>
      <c r="G40" s="231">
        <v>6.0049999999999999</v>
      </c>
      <c r="H40" s="408" t="s">
        <v>430</v>
      </c>
      <c r="I40" s="197"/>
    </row>
    <row r="41" spans="1:14" s="196" customFormat="1" x14ac:dyDescent="0.25">
      <c r="A41" s="235"/>
      <c r="B41" s="407" t="s">
        <v>431</v>
      </c>
      <c r="C41" s="220" t="s">
        <v>415</v>
      </c>
      <c r="D41" s="354">
        <v>220</v>
      </c>
      <c r="E41" s="221">
        <v>239.64</v>
      </c>
      <c r="F41" s="231">
        <v>0.23</v>
      </c>
      <c r="G41" s="231">
        <v>8.6198999999999995</v>
      </c>
      <c r="H41" s="408" t="s">
        <v>432</v>
      </c>
      <c r="I41" s="197"/>
    </row>
    <row r="42" spans="1:14" s="196" customFormat="1" x14ac:dyDescent="0.25">
      <c r="A42" s="235"/>
      <c r="B42" s="407" t="s">
        <v>433</v>
      </c>
      <c r="C42" s="220" t="s">
        <v>415</v>
      </c>
      <c r="D42" s="354">
        <v>131</v>
      </c>
      <c r="E42" s="221">
        <v>144.07</v>
      </c>
      <c r="F42" s="231">
        <v>0.14000000000000001</v>
      </c>
      <c r="G42" s="231">
        <v>8.89</v>
      </c>
      <c r="H42" s="408" t="s">
        <v>434</v>
      </c>
      <c r="I42" s="197"/>
    </row>
    <row r="43" spans="1:14" s="196" customFormat="1" x14ac:dyDescent="0.25">
      <c r="A43" s="235"/>
      <c r="B43" s="407" t="s">
        <v>435</v>
      </c>
      <c r="C43" s="220" t="s">
        <v>408</v>
      </c>
      <c r="D43" s="354">
        <v>9</v>
      </c>
      <c r="E43" s="221">
        <v>100.45</v>
      </c>
      <c r="F43" s="231">
        <v>0.1</v>
      </c>
      <c r="G43" s="231">
        <v>6.8795999999999999</v>
      </c>
      <c r="H43" s="408" t="s">
        <v>436</v>
      </c>
      <c r="I43" s="197"/>
    </row>
    <row r="44" spans="1:14" s="196" customFormat="1" x14ac:dyDescent="0.25">
      <c r="A44" s="235"/>
      <c r="B44" s="407" t="s">
        <v>437</v>
      </c>
      <c r="C44" s="220" t="s">
        <v>415</v>
      </c>
      <c r="D44" s="354">
        <v>81</v>
      </c>
      <c r="E44" s="221">
        <v>88.62</v>
      </c>
      <c r="F44" s="231">
        <v>0.09</v>
      </c>
      <c r="G44" s="231">
        <v>8.8049999999999997</v>
      </c>
      <c r="H44" s="408" t="s">
        <v>438</v>
      </c>
      <c r="I44" s="197"/>
    </row>
    <row r="45" spans="1:14" s="196" customFormat="1" x14ac:dyDescent="0.25">
      <c r="A45" s="235"/>
      <c r="B45" s="407" t="s">
        <v>240</v>
      </c>
      <c r="C45" s="220" t="s">
        <v>15</v>
      </c>
      <c r="D45" s="354">
        <v>8</v>
      </c>
      <c r="E45" s="221">
        <v>77.11</v>
      </c>
      <c r="F45" s="231">
        <v>7.0000000000000007E-2</v>
      </c>
      <c r="G45" s="231">
        <v>6.7402000000000006</v>
      </c>
      <c r="H45" s="408" t="s">
        <v>241</v>
      </c>
      <c r="I45" s="197"/>
    </row>
    <row r="46" spans="1:14" s="196" customFormat="1" x14ac:dyDescent="0.25">
      <c r="A46" s="235"/>
      <c r="B46" s="407" t="s">
        <v>242</v>
      </c>
      <c r="C46" s="220" t="s">
        <v>15</v>
      </c>
      <c r="D46" s="354">
        <v>8</v>
      </c>
      <c r="E46" s="221">
        <v>77.3</v>
      </c>
      <c r="F46" s="231">
        <v>7.0000000000000007E-2</v>
      </c>
      <c r="G46" s="231">
        <v>6.7338999999999993</v>
      </c>
      <c r="H46" s="408" t="s">
        <v>243</v>
      </c>
      <c r="I46" s="197"/>
    </row>
    <row r="47" spans="1:14" s="196" customFormat="1" x14ac:dyDescent="0.25">
      <c r="A47" s="235"/>
      <c r="B47" s="223" t="s">
        <v>77</v>
      </c>
      <c r="C47" s="223"/>
      <c r="D47" s="19"/>
      <c r="E47" s="225">
        <f>SUM(E11:E46)</f>
        <v>56877.400000000009</v>
      </c>
      <c r="F47" s="225">
        <f>SUM(F11:F46)</f>
        <v>54.670000000000016</v>
      </c>
      <c r="G47" s="234"/>
      <c r="H47" s="230"/>
      <c r="I47" s="197"/>
      <c r="J47" s="197"/>
      <c r="L47" s="363"/>
      <c r="N47" s="363"/>
    </row>
    <row r="48" spans="1:14" s="196" customFormat="1" x14ac:dyDescent="0.25">
      <c r="A48" s="235"/>
      <c r="B48" s="223" t="s">
        <v>352</v>
      </c>
      <c r="C48" s="223"/>
      <c r="D48" s="19"/>
      <c r="E48" s="234"/>
      <c r="F48" s="227"/>
      <c r="G48" s="234"/>
      <c r="H48" s="230"/>
      <c r="I48" s="197"/>
      <c r="J48" s="197"/>
      <c r="L48" s="363"/>
      <c r="N48" s="363"/>
    </row>
    <row r="49" spans="1:14" s="196" customFormat="1" x14ac:dyDescent="0.25">
      <c r="A49" s="235"/>
      <c r="B49" s="223" t="s">
        <v>13</v>
      </c>
      <c r="C49" s="223"/>
      <c r="D49" s="19"/>
      <c r="E49" s="234"/>
      <c r="F49" s="227"/>
      <c r="G49" s="234"/>
      <c r="H49" s="230"/>
      <c r="I49" s="197"/>
      <c r="J49" s="197"/>
      <c r="L49" s="363"/>
      <c r="N49" s="363"/>
    </row>
    <row r="50" spans="1:14" s="196" customFormat="1" x14ac:dyDescent="0.25">
      <c r="A50" s="235"/>
      <c r="B50" s="235" t="s">
        <v>439</v>
      </c>
      <c r="C50" s="235" t="s">
        <v>64</v>
      </c>
      <c r="D50" s="18">
        <v>250</v>
      </c>
      <c r="E50" s="237">
        <v>1309.8399999999999</v>
      </c>
      <c r="F50" s="238">
        <v>1.26</v>
      </c>
      <c r="G50" s="237">
        <v>6.7249999999999988</v>
      </c>
      <c r="H50" s="230" t="s">
        <v>440</v>
      </c>
      <c r="I50" s="197"/>
      <c r="J50" s="197"/>
      <c r="L50" s="363"/>
      <c r="N50" s="363"/>
    </row>
    <row r="51" spans="1:14" s="196" customFormat="1" x14ac:dyDescent="0.25">
      <c r="A51" s="235"/>
      <c r="B51" s="223" t="s">
        <v>77</v>
      </c>
      <c r="C51" s="223"/>
      <c r="D51" s="19"/>
      <c r="E51" s="226">
        <f>SUM(E50)</f>
        <v>1309.8399999999999</v>
      </c>
      <c r="F51" s="226">
        <f>SUM(F50)</f>
        <v>1.26</v>
      </c>
      <c r="G51" s="234"/>
      <c r="H51" s="230"/>
      <c r="I51" s="197"/>
      <c r="J51" s="197"/>
      <c r="L51" s="363"/>
      <c r="N51" s="363"/>
    </row>
    <row r="52" spans="1:14" s="196" customFormat="1" x14ac:dyDescent="0.25">
      <c r="A52" s="235"/>
      <c r="B52" s="223" t="s">
        <v>355</v>
      </c>
      <c r="C52" s="213"/>
      <c r="D52" s="276"/>
      <c r="E52" s="83"/>
      <c r="F52" s="9"/>
      <c r="G52" s="9"/>
      <c r="H52" s="230"/>
      <c r="I52" s="197"/>
      <c r="J52" s="197"/>
      <c r="L52" s="363"/>
      <c r="N52" s="363"/>
    </row>
    <row r="53" spans="1:14" s="196" customFormat="1" x14ac:dyDescent="0.25">
      <c r="A53" s="235"/>
      <c r="B53" s="235" t="s">
        <v>812</v>
      </c>
      <c r="C53" s="232" t="s">
        <v>356</v>
      </c>
      <c r="D53" s="370">
        <v>16</v>
      </c>
      <c r="E53" s="59">
        <v>1409.78</v>
      </c>
      <c r="F53" s="11">
        <v>1.35</v>
      </c>
      <c r="G53" s="11">
        <v>6.3821000000000003</v>
      </c>
      <c r="H53" s="230" t="s">
        <v>441</v>
      </c>
      <c r="I53" s="197"/>
      <c r="J53" s="197"/>
      <c r="L53" s="363"/>
      <c r="N53" s="363"/>
    </row>
    <row r="54" spans="1:14" s="239" customFormat="1" x14ac:dyDescent="0.25">
      <c r="A54" s="223"/>
      <c r="B54" s="235" t="s">
        <v>813</v>
      </c>
      <c r="C54" s="232" t="s">
        <v>356</v>
      </c>
      <c r="D54" s="370">
        <v>16</v>
      </c>
      <c r="E54" s="59">
        <v>1386.88</v>
      </c>
      <c r="F54" s="11">
        <v>1.33</v>
      </c>
      <c r="G54" s="11">
        <v>6.4279000000000002</v>
      </c>
      <c r="H54" s="230" t="s">
        <v>442</v>
      </c>
      <c r="I54" s="197"/>
      <c r="J54" s="197"/>
    </row>
    <row r="55" spans="1:14" s="239" customFormat="1" x14ac:dyDescent="0.25">
      <c r="A55" s="223"/>
      <c r="B55" s="235" t="s">
        <v>814</v>
      </c>
      <c r="C55" s="232" t="s">
        <v>356</v>
      </c>
      <c r="D55" s="370">
        <v>16</v>
      </c>
      <c r="E55" s="59">
        <v>1363.69</v>
      </c>
      <c r="F55" s="11">
        <v>1.31</v>
      </c>
      <c r="G55" s="11">
        <v>6.4784999999999995</v>
      </c>
      <c r="H55" s="230" t="s">
        <v>443</v>
      </c>
      <c r="I55" s="197"/>
      <c r="J55" s="197"/>
    </row>
    <row r="56" spans="1:14" s="239" customFormat="1" x14ac:dyDescent="0.25">
      <c r="A56" s="223"/>
      <c r="B56" s="235" t="s">
        <v>815</v>
      </c>
      <c r="C56" s="232" t="s">
        <v>356</v>
      </c>
      <c r="D56" s="370">
        <v>14</v>
      </c>
      <c r="E56" s="59">
        <v>1167.92</v>
      </c>
      <c r="F56" s="11">
        <v>1.1200000000000001</v>
      </c>
      <c r="G56" s="11">
        <v>6.6939000000000002</v>
      </c>
      <c r="H56" s="230" t="s">
        <v>444</v>
      </c>
      <c r="I56" s="197"/>
      <c r="J56" s="197"/>
    </row>
    <row r="57" spans="1:14" s="239" customFormat="1" x14ac:dyDescent="0.25">
      <c r="A57" s="223"/>
      <c r="B57" s="223" t="s">
        <v>77</v>
      </c>
      <c r="C57" s="213"/>
      <c r="D57" s="409"/>
      <c r="E57" s="66">
        <f>SUM(E53:E56)</f>
        <v>5328.27</v>
      </c>
      <c r="F57" s="13">
        <f>SUM(F53:F56)</f>
        <v>5.1100000000000003</v>
      </c>
      <c r="G57" s="9"/>
      <c r="H57" s="230"/>
      <c r="I57" s="197"/>
      <c r="J57" s="197"/>
    </row>
    <row r="58" spans="1:14" s="239" customFormat="1" x14ac:dyDescent="0.25">
      <c r="A58" s="223"/>
      <c r="B58" s="223" t="s">
        <v>79</v>
      </c>
      <c r="C58" s="213"/>
      <c r="D58" s="409"/>
      <c r="E58" s="83"/>
      <c r="F58" s="9"/>
      <c r="G58" s="9"/>
      <c r="H58" s="230"/>
      <c r="I58" s="197"/>
      <c r="J58" s="197"/>
    </row>
    <row r="59" spans="1:14" s="239" customFormat="1" x14ac:dyDescent="0.25">
      <c r="A59" s="223"/>
      <c r="B59" s="223" t="s">
        <v>80</v>
      </c>
      <c r="C59" s="213"/>
      <c r="D59" s="409"/>
      <c r="E59" s="83"/>
      <c r="F59" s="9"/>
      <c r="G59" s="9"/>
      <c r="H59" s="230"/>
      <c r="I59" s="197"/>
      <c r="J59" s="197"/>
    </row>
    <row r="60" spans="1:14" s="239" customFormat="1" x14ac:dyDescent="0.25">
      <c r="A60" s="223"/>
      <c r="B60" s="235" t="s">
        <v>200</v>
      </c>
      <c r="C60" s="232" t="s">
        <v>88</v>
      </c>
      <c r="D60" s="370">
        <v>16000000</v>
      </c>
      <c r="E60" s="59">
        <v>15996.08</v>
      </c>
      <c r="F60" s="11">
        <v>15.37</v>
      </c>
      <c r="G60" s="11">
        <v>5.6758999999999995</v>
      </c>
      <c r="H60" s="230" t="s">
        <v>201</v>
      </c>
      <c r="I60" s="197"/>
      <c r="J60" s="197"/>
    </row>
    <row r="61" spans="1:14" s="239" customFormat="1" x14ac:dyDescent="0.25">
      <c r="A61" s="223"/>
      <c r="B61" s="235" t="s">
        <v>87</v>
      </c>
      <c r="C61" s="232" t="s">
        <v>88</v>
      </c>
      <c r="D61" s="370">
        <v>12500000</v>
      </c>
      <c r="E61" s="59">
        <v>12633.14</v>
      </c>
      <c r="F61" s="11">
        <v>12.14</v>
      </c>
      <c r="G61" s="11">
        <v>6.0052999999999992</v>
      </c>
      <c r="H61" s="230" t="s">
        <v>89</v>
      </c>
      <c r="I61" s="197"/>
      <c r="J61" s="197"/>
    </row>
    <row r="62" spans="1:14" s="239" customFormat="1" x14ac:dyDescent="0.25">
      <c r="A62" s="223"/>
      <c r="B62" s="235" t="s">
        <v>278</v>
      </c>
      <c r="C62" s="232" t="s">
        <v>88</v>
      </c>
      <c r="D62" s="370">
        <v>2500000</v>
      </c>
      <c r="E62" s="59">
        <v>2623.93</v>
      </c>
      <c r="F62" s="11">
        <v>2.52</v>
      </c>
      <c r="G62" s="11">
        <v>4.8100999999999994</v>
      </c>
      <c r="H62" s="230" t="s">
        <v>279</v>
      </c>
      <c r="I62" s="197"/>
      <c r="J62" s="197"/>
    </row>
    <row r="63" spans="1:14" s="239" customFormat="1" x14ac:dyDescent="0.25">
      <c r="A63" s="223"/>
      <c r="B63" s="235" t="s">
        <v>91</v>
      </c>
      <c r="C63" s="232" t="s">
        <v>88</v>
      </c>
      <c r="D63" s="370">
        <v>2500000</v>
      </c>
      <c r="E63" s="59">
        <v>2605.4699999999998</v>
      </c>
      <c r="F63" s="11">
        <v>2.5</v>
      </c>
      <c r="G63" s="11">
        <v>5.3715999999999999</v>
      </c>
      <c r="H63" s="230" t="s">
        <v>92</v>
      </c>
      <c r="I63" s="197"/>
      <c r="J63" s="197"/>
    </row>
    <row r="64" spans="1:14" s="239" customFormat="1" x14ac:dyDescent="0.25">
      <c r="A64" s="223"/>
      <c r="B64" s="235" t="s">
        <v>93</v>
      </c>
      <c r="C64" s="232" t="s">
        <v>88</v>
      </c>
      <c r="D64" s="370">
        <v>2500000</v>
      </c>
      <c r="E64" s="59">
        <v>2600.1799999999998</v>
      </c>
      <c r="F64" s="11">
        <v>2.5</v>
      </c>
      <c r="G64" s="11">
        <v>6.3897999999999993</v>
      </c>
      <c r="H64" s="230" t="s">
        <v>94</v>
      </c>
      <c r="I64" s="197"/>
      <c r="J64" s="197"/>
    </row>
    <row r="65" spans="1:10" s="239" customFormat="1" x14ac:dyDescent="0.25">
      <c r="A65" s="223"/>
      <c r="B65" s="235" t="s">
        <v>445</v>
      </c>
      <c r="C65" s="232" t="s">
        <v>88</v>
      </c>
      <c r="D65" s="370">
        <v>1500000</v>
      </c>
      <c r="E65" s="59">
        <v>1610.05</v>
      </c>
      <c r="F65" s="11">
        <v>1.55</v>
      </c>
      <c r="G65" s="11">
        <v>7.0348999999999995</v>
      </c>
      <c r="H65" s="230" t="s">
        <v>446</v>
      </c>
      <c r="I65" s="197"/>
      <c r="J65" s="197"/>
    </row>
    <row r="66" spans="1:10" s="239" customFormat="1" x14ac:dyDescent="0.25">
      <c r="A66" s="223"/>
      <c r="B66" s="223" t="s">
        <v>77</v>
      </c>
      <c r="C66" s="213"/>
      <c r="D66" s="409"/>
      <c r="E66" s="67">
        <f>SUM(E60:E65)</f>
        <v>38068.850000000006</v>
      </c>
      <c r="F66" s="67">
        <f>SUM(F60:F65)</f>
        <v>36.58</v>
      </c>
      <c r="G66" s="9"/>
      <c r="H66" s="230"/>
      <c r="I66" s="197"/>
      <c r="J66" s="197"/>
    </row>
    <row r="67" spans="1:10" s="239" customFormat="1" x14ac:dyDescent="0.25">
      <c r="A67" s="223"/>
      <c r="B67" s="223" t="s">
        <v>98</v>
      </c>
      <c r="C67" s="235"/>
      <c r="D67" s="259"/>
      <c r="E67" s="237"/>
      <c r="F67" s="238"/>
      <c r="G67" s="238"/>
      <c r="H67" s="236"/>
      <c r="I67" s="197"/>
      <c r="J67" s="197"/>
    </row>
    <row r="68" spans="1:10" s="239" customFormat="1" x14ac:dyDescent="0.25">
      <c r="A68" s="223"/>
      <c r="B68" s="223" t="s">
        <v>99</v>
      </c>
      <c r="C68" s="235"/>
      <c r="D68" s="259"/>
      <c r="E68" s="237">
        <v>2499.34</v>
      </c>
      <c r="F68" s="410">
        <v>2.4</v>
      </c>
      <c r="G68" s="231"/>
      <c r="H68" s="236"/>
      <c r="I68" s="197"/>
      <c r="J68" s="197"/>
    </row>
    <row r="69" spans="1:10" s="239" customFormat="1" x14ac:dyDescent="0.25">
      <c r="A69" s="223"/>
      <c r="B69" s="223" t="s">
        <v>100</v>
      </c>
      <c r="C69" s="235"/>
      <c r="D69" s="383"/>
      <c r="E69" s="250">
        <v>-26.639999999999418</v>
      </c>
      <c r="F69" s="410">
        <v>-0.02</v>
      </c>
      <c r="G69" s="231"/>
      <c r="H69" s="249"/>
      <c r="I69" s="110"/>
      <c r="J69" s="197"/>
    </row>
    <row r="70" spans="1:10" s="239" customFormat="1" x14ac:dyDescent="0.25">
      <c r="A70" s="223"/>
      <c r="B70" s="251" t="s">
        <v>101</v>
      </c>
      <c r="C70" s="251"/>
      <c r="D70" s="262"/>
      <c r="E70" s="253">
        <f>+E47+E68+E69+E57+E51+E66</f>
        <v>104057.06000000001</v>
      </c>
      <c r="F70" s="253">
        <f>+F47+F68+F69+F57+F51+F66</f>
        <v>100</v>
      </c>
      <c r="G70" s="357"/>
      <c r="H70" s="252"/>
      <c r="I70" s="197"/>
      <c r="J70" s="197"/>
    </row>
    <row r="71" spans="1:10" s="44" customFormat="1" x14ac:dyDescent="0.25">
      <c r="A71" s="111"/>
      <c r="B71" s="43" t="s">
        <v>102</v>
      </c>
      <c r="C71" s="304"/>
      <c r="D71" s="305"/>
      <c r="E71" s="306"/>
      <c r="F71" s="306"/>
      <c r="G71" s="306"/>
      <c r="H71" s="75"/>
      <c r="I71" s="197"/>
      <c r="J71" s="197"/>
    </row>
    <row r="72" spans="1:10" s="44" customFormat="1" x14ac:dyDescent="0.25">
      <c r="A72" s="111"/>
      <c r="B72" s="475" t="s">
        <v>103</v>
      </c>
      <c r="C72" s="304"/>
      <c r="D72" s="305"/>
      <c r="E72" s="306"/>
      <c r="F72" s="306"/>
      <c r="G72" s="306"/>
      <c r="H72" s="75"/>
      <c r="I72" s="197"/>
      <c r="J72" s="197"/>
    </row>
    <row r="73" spans="1:10" x14ac:dyDescent="0.25">
      <c r="A73" s="43"/>
      <c r="B73" s="475" t="s">
        <v>104</v>
      </c>
      <c r="C73" s="304"/>
      <c r="D73" s="305"/>
      <c r="E73" s="306"/>
      <c r="F73" s="306"/>
      <c r="G73" s="306"/>
      <c r="H73" s="112"/>
      <c r="J73" s="197"/>
    </row>
    <row r="74" spans="1:10" ht="24.75" customHeight="1" x14ac:dyDescent="0.25">
      <c r="A74" s="43"/>
      <c r="B74" s="291" t="s">
        <v>244</v>
      </c>
      <c r="C74" s="304"/>
      <c r="D74" s="305"/>
      <c r="E74" s="306"/>
      <c r="F74" s="306"/>
      <c r="G74" s="306"/>
      <c r="H74" s="112"/>
      <c r="J74" s="197"/>
    </row>
    <row r="75" spans="1:10" ht="24.75" customHeight="1" x14ac:dyDescent="0.25">
      <c r="A75" s="386"/>
      <c r="B75" s="475" t="s">
        <v>105</v>
      </c>
      <c r="C75" s="304"/>
      <c r="D75" s="305"/>
      <c r="E75" s="306"/>
      <c r="F75" s="306"/>
      <c r="G75" s="306"/>
      <c r="H75" s="411"/>
      <c r="J75" s="197"/>
    </row>
    <row r="76" spans="1:10" ht="71.45" customHeight="1" x14ac:dyDescent="0.25">
      <c r="A76" s="386"/>
      <c r="B76" s="296" t="s">
        <v>252</v>
      </c>
      <c r="C76" s="304"/>
      <c r="D76" s="305"/>
      <c r="E76" s="306"/>
      <c r="F76" s="306"/>
      <c r="G76" s="306"/>
      <c r="H76" s="411"/>
      <c r="J76" s="197"/>
    </row>
    <row r="77" spans="1:10" ht="57.75" customHeight="1" x14ac:dyDescent="0.25">
      <c r="A77" s="386"/>
      <c r="B77" s="297" t="s">
        <v>253</v>
      </c>
      <c r="C77" s="297" t="s">
        <v>10</v>
      </c>
      <c r="D77" s="509" t="s">
        <v>254</v>
      </c>
      <c r="E77" s="509"/>
      <c r="F77" s="298" t="s">
        <v>255</v>
      </c>
      <c r="G77" s="306"/>
      <c r="H77" s="411"/>
      <c r="J77" s="197"/>
    </row>
    <row r="78" spans="1:10" ht="32.25" customHeight="1" x14ac:dyDescent="0.25">
      <c r="A78" s="386"/>
      <c r="B78" s="297"/>
      <c r="C78" s="297"/>
      <c r="D78" s="298" t="s">
        <v>256</v>
      </c>
      <c r="E78" s="297" t="s">
        <v>257</v>
      </c>
      <c r="F78" s="297"/>
      <c r="G78" s="306"/>
      <c r="H78" s="411"/>
      <c r="J78" s="197"/>
    </row>
    <row r="79" spans="1:10" ht="24.75" customHeight="1" x14ac:dyDescent="0.25">
      <c r="A79" s="386"/>
      <c r="B79" s="299" t="s">
        <v>258</v>
      </c>
      <c r="C79" s="412" t="s">
        <v>259</v>
      </c>
      <c r="D79" s="300">
        <v>0</v>
      </c>
      <c r="E79" s="38">
        <v>0</v>
      </c>
      <c r="F79" s="300">
        <v>545.5</v>
      </c>
      <c r="G79" s="306"/>
      <c r="H79" s="411"/>
      <c r="J79" s="197"/>
    </row>
    <row r="80" spans="1:10" ht="16.350000000000001" customHeight="1" x14ac:dyDescent="0.25">
      <c r="B80" s="296" t="s">
        <v>267</v>
      </c>
      <c r="J80" s="197"/>
    </row>
    <row r="81" spans="5:10" x14ac:dyDescent="0.25">
      <c r="J81" s="197"/>
    </row>
    <row r="82" spans="5:10" x14ac:dyDescent="0.25">
      <c r="E82" s="55"/>
      <c r="J82" s="197"/>
    </row>
    <row r="83" spans="5:10" x14ac:dyDescent="0.25">
      <c r="E83" s="55"/>
      <c r="J83" s="197"/>
    </row>
    <row r="84" spans="5:10" x14ac:dyDescent="0.25">
      <c r="J84" s="197"/>
    </row>
    <row r="85" spans="5:10" x14ac:dyDescent="0.25">
      <c r="J85" s="197"/>
    </row>
    <row r="86" spans="5:10" x14ac:dyDescent="0.25">
      <c r="J86" s="197"/>
    </row>
    <row r="87" spans="5:10" x14ac:dyDescent="0.25">
      <c r="J87" s="197"/>
    </row>
    <row r="88" spans="5:10" x14ac:dyDescent="0.25">
      <c r="J88" s="197"/>
    </row>
    <row r="89" spans="5:10" x14ac:dyDescent="0.25">
      <c r="J89" s="197"/>
    </row>
    <row r="90" spans="5:10" x14ac:dyDescent="0.25">
      <c r="J90" s="197"/>
    </row>
    <row r="91" spans="5:10" x14ac:dyDescent="0.25">
      <c r="J91" s="197"/>
    </row>
    <row r="92" spans="5:10" x14ac:dyDescent="0.25">
      <c r="J92" s="197"/>
    </row>
    <row r="93" spans="5:10" x14ac:dyDescent="0.25">
      <c r="J93" s="197"/>
    </row>
  </sheetData>
  <mergeCells count="3">
    <mergeCell ref="B1:H1"/>
    <mergeCell ref="B2:H2"/>
    <mergeCell ref="D77:E77"/>
  </mergeCells>
  <pageMargins left="0.7" right="0.7" top="0.75" bottom="0.75" header="0.3" footer="0.3"/>
  <pageSetup paperSize="9" scale="1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97" hidden="1" customWidth="1"/>
    <col min="2" max="2" width="63.5703125" style="16" customWidth="1"/>
    <col min="3" max="3" width="18.7109375" style="16" customWidth="1"/>
    <col min="4" max="4" width="14.28515625" style="16" customWidth="1"/>
    <col min="5" max="5" width="18.7109375" style="16" customWidth="1"/>
    <col min="6" max="6" width="10.7109375" style="16" customWidth="1"/>
    <col min="7" max="7" width="14.7109375" style="16" customWidth="1"/>
    <col min="8" max="8" width="18.5703125" style="17" customWidth="1"/>
    <col min="9" max="9" width="15.140625" style="197" bestFit="1" customWidth="1"/>
    <col min="10" max="10" width="16.5703125" style="198" bestFit="1" customWidth="1"/>
    <col min="11" max="11" width="9.42578125" style="197" bestFit="1" customWidth="1"/>
    <col min="12" max="12" width="9.85546875" style="197" bestFit="1" customWidth="1"/>
    <col min="13" max="13" width="12.28515625" style="113" bestFit="1" customWidth="1"/>
    <col min="14" max="14" width="9.140625" style="113"/>
    <col min="15" max="248" width="9.140625" style="197"/>
    <col min="249" max="249" width="0" style="197" hidden="1" customWidth="1"/>
    <col min="250" max="250" width="81.140625" style="197" customWidth="1"/>
    <col min="251" max="251" width="18.7109375" style="197" customWidth="1"/>
    <col min="252" max="252" width="14.28515625" style="197" customWidth="1"/>
    <col min="253" max="253" width="18.7109375" style="197" customWidth="1"/>
    <col min="254" max="254" width="10.7109375" style="197" customWidth="1"/>
    <col min="255" max="255" width="14.7109375" style="197" customWidth="1"/>
    <col min="256" max="256" width="18.5703125" style="197" customWidth="1"/>
    <col min="257" max="257" width="15.140625" style="197" bestFit="1" customWidth="1"/>
    <col min="258" max="258" width="16.5703125" style="197" bestFit="1" customWidth="1"/>
    <col min="259" max="259" width="9.42578125" style="197" bestFit="1" customWidth="1"/>
    <col min="260" max="260" width="9.85546875" style="197" bestFit="1" customWidth="1"/>
    <col min="261" max="261" width="12.28515625" style="197" bestFit="1" customWidth="1"/>
    <col min="262" max="504" width="9.140625" style="197"/>
    <col min="505" max="505" width="0" style="197" hidden="1" customWidth="1"/>
    <col min="506" max="506" width="81.140625" style="197" customWidth="1"/>
    <col min="507" max="507" width="18.7109375" style="197" customWidth="1"/>
    <col min="508" max="508" width="14.28515625" style="197" customWidth="1"/>
    <col min="509" max="509" width="18.7109375" style="197" customWidth="1"/>
    <col min="510" max="510" width="10.7109375" style="197" customWidth="1"/>
    <col min="511" max="511" width="14.7109375" style="197" customWidth="1"/>
    <col min="512" max="512" width="18.5703125" style="197" customWidth="1"/>
    <col min="513" max="513" width="15.140625" style="197" bestFit="1" customWidth="1"/>
    <col min="514" max="514" width="16.5703125" style="197" bestFit="1" customWidth="1"/>
    <col min="515" max="515" width="9.42578125" style="197" bestFit="1" customWidth="1"/>
    <col min="516" max="516" width="9.85546875" style="197" bestFit="1" customWidth="1"/>
    <col min="517" max="517" width="12.28515625" style="197" bestFit="1" customWidth="1"/>
    <col min="518" max="760" width="9.140625" style="197"/>
    <col min="761" max="761" width="0" style="197" hidden="1" customWidth="1"/>
    <col min="762" max="762" width="81.140625" style="197" customWidth="1"/>
    <col min="763" max="763" width="18.7109375" style="197" customWidth="1"/>
    <col min="764" max="764" width="14.28515625" style="197" customWidth="1"/>
    <col min="765" max="765" width="18.7109375" style="197" customWidth="1"/>
    <col min="766" max="766" width="10.7109375" style="197" customWidth="1"/>
    <col min="767" max="767" width="14.7109375" style="197" customWidth="1"/>
    <col min="768" max="768" width="18.5703125" style="197" customWidth="1"/>
    <col min="769" max="769" width="15.140625" style="197" bestFit="1" customWidth="1"/>
    <col min="770" max="770" width="16.5703125" style="197" bestFit="1" customWidth="1"/>
    <col min="771" max="771" width="9.42578125" style="197" bestFit="1" customWidth="1"/>
    <col min="772" max="772" width="9.85546875" style="197" bestFit="1" customWidth="1"/>
    <col min="773" max="773" width="12.28515625" style="197" bestFit="1" customWidth="1"/>
    <col min="774" max="1016" width="9.140625" style="197"/>
    <col min="1017" max="1017" width="0" style="197" hidden="1" customWidth="1"/>
    <col min="1018" max="1018" width="81.140625" style="197" customWidth="1"/>
    <col min="1019" max="1019" width="18.7109375" style="197" customWidth="1"/>
    <col min="1020" max="1020" width="14.28515625" style="197" customWidth="1"/>
    <col min="1021" max="1021" width="18.7109375" style="197" customWidth="1"/>
    <col min="1022" max="1022" width="10.7109375" style="197" customWidth="1"/>
    <col min="1023" max="1023" width="14.7109375" style="197" customWidth="1"/>
    <col min="1024" max="1024" width="18.5703125" style="197" customWidth="1"/>
    <col min="1025" max="1025" width="15.140625" style="197" bestFit="1" customWidth="1"/>
    <col min="1026" max="1026" width="16.5703125" style="197" bestFit="1" customWidth="1"/>
    <col min="1027" max="1027" width="9.42578125" style="197" bestFit="1" customWidth="1"/>
    <col min="1028" max="1028" width="9.85546875" style="197" bestFit="1" customWidth="1"/>
    <col min="1029" max="1029" width="12.28515625" style="197" bestFit="1" customWidth="1"/>
    <col min="1030" max="1272" width="9.140625" style="197"/>
    <col min="1273" max="1273" width="0" style="197" hidden="1" customWidth="1"/>
    <col min="1274" max="1274" width="81.140625" style="197" customWidth="1"/>
    <col min="1275" max="1275" width="18.7109375" style="197" customWidth="1"/>
    <col min="1276" max="1276" width="14.28515625" style="197" customWidth="1"/>
    <col min="1277" max="1277" width="18.7109375" style="197" customWidth="1"/>
    <col min="1278" max="1278" width="10.7109375" style="197" customWidth="1"/>
    <col min="1279" max="1279" width="14.7109375" style="197" customWidth="1"/>
    <col min="1280" max="1280" width="18.5703125" style="197" customWidth="1"/>
    <col min="1281" max="1281" width="15.140625" style="197" bestFit="1" customWidth="1"/>
    <col min="1282" max="1282" width="16.5703125" style="197" bestFit="1" customWidth="1"/>
    <col min="1283" max="1283" width="9.42578125" style="197" bestFit="1" customWidth="1"/>
    <col min="1284" max="1284" width="9.85546875" style="197" bestFit="1" customWidth="1"/>
    <col min="1285" max="1285" width="12.28515625" style="197" bestFit="1" customWidth="1"/>
    <col min="1286" max="1528" width="9.140625" style="197"/>
    <col min="1529" max="1529" width="0" style="197" hidden="1" customWidth="1"/>
    <col min="1530" max="1530" width="81.140625" style="197" customWidth="1"/>
    <col min="1531" max="1531" width="18.7109375" style="197" customWidth="1"/>
    <col min="1532" max="1532" width="14.28515625" style="197" customWidth="1"/>
    <col min="1533" max="1533" width="18.7109375" style="197" customWidth="1"/>
    <col min="1534" max="1534" width="10.7109375" style="197" customWidth="1"/>
    <col min="1535" max="1535" width="14.7109375" style="197" customWidth="1"/>
    <col min="1536" max="1536" width="18.5703125" style="197" customWidth="1"/>
    <col min="1537" max="1537" width="15.140625" style="197" bestFit="1" customWidth="1"/>
    <col min="1538" max="1538" width="16.5703125" style="197" bestFit="1" customWidth="1"/>
    <col min="1539" max="1539" width="9.42578125" style="197" bestFit="1" customWidth="1"/>
    <col min="1540" max="1540" width="9.85546875" style="197" bestFit="1" customWidth="1"/>
    <col min="1541" max="1541" width="12.28515625" style="197" bestFit="1" customWidth="1"/>
    <col min="1542" max="1784" width="9.140625" style="197"/>
    <col min="1785" max="1785" width="0" style="197" hidden="1" customWidth="1"/>
    <col min="1786" max="1786" width="81.140625" style="197" customWidth="1"/>
    <col min="1787" max="1787" width="18.7109375" style="197" customWidth="1"/>
    <col min="1788" max="1788" width="14.28515625" style="197" customWidth="1"/>
    <col min="1789" max="1789" width="18.7109375" style="197" customWidth="1"/>
    <col min="1790" max="1790" width="10.7109375" style="197" customWidth="1"/>
    <col min="1791" max="1791" width="14.7109375" style="197" customWidth="1"/>
    <col min="1792" max="1792" width="18.5703125" style="197" customWidth="1"/>
    <col min="1793" max="1793" width="15.140625" style="197" bestFit="1" customWidth="1"/>
    <col min="1794" max="1794" width="16.5703125" style="197" bestFit="1" customWidth="1"/>
    <col min="1795" max="1795" width="9.42578125" style="197" bestFit="1" customWidth="1"/>
    <col min="1796" max="1796" width="9.85546875" style="197" bestFit="1" customWidth="1"/>
    <col min="1797" max="1797" width="12.28515625" style="197" bestFit="1" customWidth="1"/>
    <col min="1798" max="2040" width="9.140625" style="197"/>
    <col min="2041" max="2041" width="0" style="197" hidden="1" customWidth="1"/>
    <col min="2042" max="2042" width="81.140625" style="197" customWidth="1"/>
    <col min="2043" max="2043" width="18.7109375" style="197" customWidth="1"/>
    <col min="2044" max="2044" width="14.28515625" style="197" customWidth="1"/>
    <col min="2045" max="2045" width="18.7109375" style="197" customWidth="1"/>
    <col min="2046" max="2046" width="10.7109375" style="197" customWidth="1"/>
    <col min="2047" max="2047" width="14.7109375" style="197" customWidth="1"/>
    <col min="2048" max="2048" width="18.5703125" style="197" customWidth="1"/>
    <col min="2049" max="2049" width="15.140625" style="197" bestFit="1" customWidth="1"/>
    <col min="2050" max="2050" width="16.5703125" style="197" bestFit="1" customWidth="1"/>
    <col min="2051" max="2051" width="9.42578125" style="197" bestFit="1" customWidth="1"/>
    <col min="2052" max="2052" width="9.85546875" style="197" bestFit="1" customWidth="1"/>
    <col min="2053" max="2053" width="12.28515625" style="197" bestFit="1" customWidth="1"/>
    <col min="2054" max="2296" width="9.140625" style="197"/>
    <col min="2297" max="2297" width="0" style="197" hidden="1" customWidth="1"/>
    <col min="2298" max="2298" width="81.140625" style="197" customWidth="1"/>
    <col min="2299" max="2299" width="18.7109375" style="197" customWidth="1"/>
    <col min="2300" max="2300" width="14.28515625" style="197" customWidth="1"/>
    <col min="2301" max="2301" width="18.7109375" style="197" customWidth="1"/>
    <col min="2302" max="2302" width="10.7109375" style="197" customWidth="1"/>
    <col min="2303" max="2303" width="14.7109375" style="197" customWidth="1"/>
    <col min="2304" max="2304" width="18.5703125" style="197" customWidth="1"/>
    <col min="2305" max="2305" width="15.140625" style="197" bestFit="1" customWidth="1"/>
    <col min="2306" max="2306" width="16.5703125" style="197" bestFit="1" customWidth="1"/>
    <col min="2307" max="2307" width="9.42578125" style="197" bestFit="1" customWidth="1"/>
    <col min="2308" max="2308" width="9.85546875" style="197" bestFit="1" customWidth="1"/>
    <col min="2309" max="2309" width="12.28515625" style="197" bestFit="1" customWidth="1"/>
    <col min="2310" max="2552" width="9.140625" style="197"/>
    <col min="2553" max="2553" width="0" style="197" hidden="1" customWidth="1"/>
    <col min="2554" max="2554" width="81.140625" style="197" customWidth="1"/>
    <col min="2555" max="2555" width="18.7109375" style="197" customWidth="1"/>
    <col min="2556" max="2556" width="14.28515625" style="197" customWidth="1"/>
    <col min="2557" max="2557" width="18.7109375" style="197" customWidth="1"/>
    <col min="2558" max="2558" width="10.7109375" style="197" customWidth="1"/>
    <col min="2559" max="2559" width="14.7109375" style="197" customWidth="1"/>
    <col min="2560" max="2560" width="18.5703125" style="197" customWidth="1"/>
    <col min="2561" max="2561" width="15.140625" style="197" bestFit="1" customWidth="1"/>
    <col min="2562" max="2562" width="16.5703125" style="197" bestFit="1" customWidth="1"/>
    <col min="2563" max="2563" width="9.42578125" style="197" bestFit="1" customWidth="1"/>
    <col min="2564" max="2564" width="9.85546875" style="197" bestFit="1" customWidth="1"/>
    <col min="2565" max="2565" width="12.28515625" style="197" bestFit="1" customWidth="1"/>
    <col min="2566" max="2808" width="9.140625" style="197"/>
    <col min="2809" max="2809" width="0" style="197" hidden="1" customWidth="1"/>
    <col min="2810" max="2810" width="81.140625" style="197" customWidth="1"/>
    <col min="2811" max="2811" width="18.7109375" style="197" customWidth="1"/>
    <col min="2812" max="2812" width="14.28515625" style="197" customWidth="1"/>
    <col min="2813" max="2813" width="18.7109375" style="197" customWidth="1"/>
    <col min="2814" max="2814" width="10.7109375" style="197" customWidth="1"/>
    <col min="2815" max="2815" width="14.7109375" style="197" customWidth="1"/>
    <col min="2816" max="2816" width="18.5703125" style="197" customWidth="1"/>
    <col min="2817" max="2817" width="15.140625" style="197" bestFit="1" customWidth="1"/>
    <col min="2818" max="2818" width="16.5703125" style="197" bestFit="1" customWidth="1"/>
    <col min="2819" max="2819" width="9.42578125" style="197" bestFit="1" customWidth="1"/>
    <col min="2820" max="2820" width="9.85546875" style="197" bestFit="1" customWidth="1"/>
    <col min="2821" max="2821" width="12.28515625" style="197" bestFit="1" customWidth="1"/>
    <col min="2822" max="3064" width="9.140625" style="197"/>
    <col min="3065" max="3065" width="0" style="197" hidden="1" customWidth="1"/>
    <col min="3066" max="3066" width="81.140625" style="197" customWidth="1"/>
    <col min="3067" max="3067" width="18.7109375" style="197" customWidth="1"/>
    <col min="3068" max="3068" width="14.28515625" style="197" customWidth="1"/>
    <col min="3069" max="3069" width="18.7109375" style="197" customWidth="1"/>
    <col min="3070" max="3070" width="10.7109375" style="197" customWidth="1"/>
    <col min="3071" max="3071" width="14.7109375" style="197" customWidth="1"/>
    <col min="3072" max="3072" width="18.5703125" style="197" customWidth="1"/>
    <col min="3073" max="3073" width="15.140625" style="197" bestFit="1" customWidth="1"/>
    <col min="3074" max="3074" width="16.5703125" style="197" bestFit="1" customWidth="1"/>
    <col min="3075" max="3075" width="9.42578125" style="197" bestFit="1" customWidth="1"/>
    <col min="3076" max="3076" width="9.85546875" style="197" bestFit="1" customWidth="1"/>
    <col min="3077" max="3077" width="12.28515625" style="197" bestFit="1" customWidth="1"/>
    <col min="3078" max="3320" width="9.140625" style="197"/>
    <col min="3321" max="3321" width="0" style="197" hidden="1" customWidth="1"/>
    <col min="3322" max="3322" width="81.140625" style="197" customWidth="1"/>
    <col min="3323" max="3323" width="18.7109375" style="197" customWidth="1"/>
    <col min="3324" max="3324" width="14.28515625" style="197" customWidth="1"/>
    <col min="3325" max="3325" width="18.7109375" style="197" customWidth="1"/>
    <col min="3326" max="3326" width="10.7109375" style="197" customWidth="1"/>
    <col min="3327" max="3327" width="14.7109375" style="197" customWidth="1"/>
    <col min="3328" max="3328" width="18.5703125" style="197" customWidth="1"/>
    <col min="3329" max="3329" width="15.140625" style="197" bestFit="1" customWidth="1"/>
    <col min="3330" max="3330" width="16.5703125" style="197" bestFit="1" customWidth="1"/>
    <col min="3331" max="3331" width="9.42578125" style="197" bestFit="1" customWidth="1"/>
    <col min="3332" max="3332" width="9.85546875" style="197" bestFit="1" customWidth="1"/>
    <col min="3333" max="3333" width="12.28515625" style="197" bestFit="1" customWidth="1"/>
    <col min="3334" max="3576" width="9.140625" style="197"/>
    <col min="3577" max="3577" width="0" style="197" hidden="1" customWidth="1"/>
    <col min="3578" max="3578" width="81.140625" style="197" customWidth="1"/>
    <col min="3579" max="3579" width="18.7109375" style="197" customWidth="1"/>
    <col min="3580" max="3580" width="14.28515625" style="197" customWidth="1"/>
    <col min="3581" max="3581" width="18.7109375" style="197" customWidth="1"/>
    <col min="3582" max="3582" width="10.7109375" style="197" customWidth="1"/>
    <col min="3583" max="3583" width="14.7109375" style="197" customWidth="1"/>
    <col min="3584" max="3584" width="18.5703125" style="197" customWidth="1"/>
    <col min="3585" max="3585" width="15.140625" style="197" bestFit="1" customWidth="1"/>
    <col min="3586" max="3586" width="16.5703125" style="197" bestFit="1" customWidth="1"/>
    <col min="3587" max="3587" width="9.42578125" style="197" bestFit="1" customWidth="1"/>
    <col min="3588" max="3588" width="9.85546875" style="197" bestFit="1" customWidth="1"/>
    <col min="3589" max="3589" width="12.28515625" style="197" bestFit="1" customWidth="1"/>
    <col min="3590" max="3832" width="9.140625" style="197"/>
    <col min="3833" max="3833" width="0" style="197" hidden="1" customWidth="1"/>
    <col min="3834" max="3834" width="81.140625" style="197" customWidth="1"/>
    <col min="3835" max="3835" width="18.7109375" style="197" customWidth="1"/>
    <col min="3836" max="3836" width="14.28515625" style="197" customWidth="1"/>
    <col min="3837" max="3837" width="18.7109375" style="197" customWidth="1"/>
    <col min="3838" max="3838" width="10.7109375" style="197" customWidth="1"/>
    <col min="3839" max="3839" width="14.7109375" style="197" customWidth="1"/>
    <col min="3840" max="3840" width="18.5703125" style="197" customWidth="1"/>
    <col min="3841" max="3841" width="15.140625" style="197" bestFit="1" customWidth="1"/>
    <col min="3842" max="3842" width="16.5703125" style="197" bestFit="1" customWidth="1"/>
    <col min="3843" max="3843" width="9.42578125" style="197" bestFit="1" customWidth="1"/>
    <col min="3844" max="3844" width="9.85546875" style="197" bestFit="1" customWidth="1"/>
    <col min="3845" max="3845" width="12.28515625" style="197" bestFit="1" customWidth="1"/>
    <col min="3846" max="4088" width="9.140625" style="197"/>
    <col min="4089" max="4089" width="0" style="197" hidden="1" customWidth="1"/>
    <col min="4090" max="4090" width="81.140625" style="197" customWidth="1"/>
    <col min="4091" max="4091" width="18.7109375" style="197" customWidth="1"/>
    <col min="4092" max="4092" width="14.28515625" style="197" customWidth="1"/>
    <col min="4093" max="4093" width="18.7109375" style="197" customWidth="1"/>
    <col min="4094" max="4094" width="10.7109375" style="197" customWidth="1"/>
    <col min="4095" max="4095" width="14.7109375" style="197" customWidth="1"/>
    <col min="4096" max="4096" width="18.5703125" style="197" customWidth="1"/>
    <col min="4097" max="4097" width="15.140625" style="197" bestFit="1" customWidth="1"/>
    <col min="4098" max="4098" width="16.5703125" style="197" bestFit="1" customWidth="1"/>
    <col min="4099" max="4099" width="9.42578125" style="197" bestFit="1" customWidth="1"/>
    <col min="4100" max="4100" width="9.85546875" style="197" bestFit="1" customWidth="1"/>
    <col min="4101" max="4101" width="12.28515625" style="197" bestFit="1" customWidth="1"/>
    <col min="4102" max="4344" width="9.140625" style="197"/>
    <col min="4345" max="4345" width="0" style="197" hidden="1" customWidth="1"/>
    <col min="4346" max="4346" width="81.140625" style="197" customWidth="1"/>
    <col min="4347" max="4347" width="18.7109375" style="197" customWidth="1"/>
    <col min="4348" max="4348" width="14.28515625" style="197" customWidth="1"/>
    <col min="4349" max="4349" width="18.7109375" style="197" customWidth="1"/>
    <col min="4350" max="4350" width="10.7109375" style="197" customWidth="1"/>
    <col min="4351" max="4351" width="14.7109375" style="197" customWidth="1"/>
    <col min="4352" max="4352" width="18.5703125" style="197" customWidth="1"/>
    <col min="4353" max="4353" width="15.140625" style="197" bestFit="1" customWidth="1"/>
    <col min="4354" max="4354" width="16.5703125" style="197" bestFit="1" customWidth="1"/>
    <col min="4355" max="4355" width="9.42578125" style="197" bestFit="1" customWidth="1"/>
    <col min="4356" max="4356" width="9.85546875" style="197" bestFit="1" customWidth="1"/>
    <col min="4357" max="4357" width="12.28515625" style="197" bestFit="1" customWidth="1"/>
    <col min="4358" max="4600" width="9.140625" style="197"/>
    <col min="4601" max="4601" width="0" style="197" hidden="1" customWidth="1"/>
    <col min="4602" max="4602" width="81.140625" style="197" customWidth="1"/>
    <col min="4603" max="4603" width="18.7109375" style="197" customWidth="1"/>
    <col min="4604" max="4604" width="14.28515625" style="197" customWidth="1"/>
    <col min="4605" max="4605" width="18.7109375" style="197" customWidth="1"/>
    <col min="4606" max="4606" width="10.7109375" style="197" customWidth="1"/>
    <col min="4607" max="4607" width="14.7109375" style="197" customWidth="1"/>
    <col min="4608" max="4608" width="18.5703125" style="197" customWidth="1"/>
    <col min="4609" max="4609" width="15.140625" style="197" bestFit="1" customWidth="1"/>
    <col min="4610" max="4610" width="16.5703125" style="197" bestFit="1" customWidth="1"/>
    <col min="4611" max="4611" width="9.42578125" style="197" bestFit="1" customWidth="1"/>
    <col min="4612" max="4612" width="9.85546875" style="197" bestFit="1" customWidth="1"/>
    <col min="4613" max="4613" width="12.28515625" style="197" bestFit="1" customWidth="1"/>
    <col min="4614" max="4856" width="9.140625" style="197"/>
    <col min="4857" max="4857" width="0" style="197" hidden="1" customWidth="1"/>
    <col min="4858" max="4858" width="81.140625" style="197" customWidth="1"/>
    <col min="4859" max="4859" width="18.7109375" style="197" customWidth="1"/>
    <col min="4860" max="4860" width="14.28515625" style="197" customWidth="1"/>
    <col min="4861" max="4861" width="18.7109375" style="197" customWidth="1"/>
    <col min="4862" max="4862" width="10.7109375" style="197" customWidth="1"/>
    <col min="4863" max="4863" width="14.7109375" style="197" customWidth="1"/>
    <col min="4864" max="4864" width="18.5703125" style="197" customWidth="1"/>
    <col min="4865" max="4865" width="15.140625" style="197" bestFit="1" customWidth="1"/>
    <col min="4866" max="4866" width="16.5703125" style="197" bestFit="1" customWidth="1"/>
    <col min="4867" max="4867" width="9.42578125" style="197" bestFit="1" customWidth="1"/>
    <col min="4868" max="4868" width="9.85546875" style="197" bestFit="1" customWidth="1"/>
    <col min="4869" max="4869" width="12.28515625" style="197" bestFit="1" customWidth="1"/>
    <col min="4870" max="5112" width="9.140625" style="197"/>
    <col min="5113" max="5113" width="0" style="197" hidden="1" customWidth="1"/>
    <col min="5114" max="5114" width="81.140625" style="197" customWidth="1"/>
    <col min="5115" max="5115" width="18.7109375" style="197" customWidth="1"/>
    <col min="5116" max="5116" width="14.28515625" style="197" customWidth="1"/>
    <col min="5117" max="5117" width="18.7109375" style="197" customWidth="1"/>
    <col min="5118" max="5118" width="10.7109375" style="197" customWidth="1"/>
    <col min="5119" max="5119" width="14.7109375" style="197" customWidth="1"/>
    <col min="5120" max="5120" width="18.5703125" style="197" customWidth="1"/>
    <col min="5121" max="5121" width="15.140625" style="197" bestFit="1" customWidth="1"/>
    <col min="5122" max="5122" width="16.5703125" style="197" bestFit="1" customWidth="1"/>
    <col min="5123" max="5123" width="9.42578125" style="197" bestFit="1" customWidth="1"/>
    <col min="5124" max="5124" width="9.85546875" style="197" bestFit="1" customWidth="1"/>
    <col min="5125" max="5125" width="12.28515625" style="197" bestFit="1" customWidth="1"/>
    <col min="5126" max="5368" width="9.140625" style="197"/>
    <col min="5369" max="5369" width="0" style="197" hidden="1" customWidth="1"/>
    <col min="5370" max="5370" width="81.140625" style="197" customWidth="1"/>
    <col min="5371" max="5371" width="18.7109375" style="197" customWidth="1"/>
    <col min="5372" max="5372" width="14.28515625" style="197" customWidth="1"/>
    <col min="5373" max="5373" width="18.7109375" style="197" customWidth="1"/>
    <col min="5374" max="5374" width="10.7109375" style="197" customWidth="1"/>
    <col min="5375" max="5375" width="14.7109375" style="197" customWidth="1"/>
    <col min="5376" max="5376" width="18.5703125" style="197" customWidth="1"/>
    <col min="5377" max="5377" width="15.140625" style="197" bestFit="1" customWidth="1"/>
    <col min="5378" max="5378" width="16.5703125" style="197" bestFit="1" customWidth="1"/>
    <col min="5379" max="5379" width="9.42578125" style="197" bestFit="1" customWidth="1"/>
    <col min="5380" max="5380" width="9.85546875" style="197" bestFit="1" customWidth="1"/>
    <col min="5381" max="5381" width="12.28515625" style="197" bestFit="1" customWidth="1"/>
    <col min="5382" max="5624" width="9.140625" style="197"/>
    <col min="5625" max="5625" width="0" style="197" hidden="1" customWidth="1"/>
    <col min="5626" max="5626" width="81.140625" style="197" customWidth="1"/>
    <col min="5627" max="5627" width="18.7109375" style="197" customWidth="1"/>
    <col min="5628" max="5628" width="14.28515625" style="197" customWidth="1"/>
    <col min="5629" max="5629" width="18.7109375" style="197" customWidth="1"/>
    <col min="5630" max="5630" width="10.7109375" style="197" customWidth="1"/>
    <col min="5631" max="5631" width="14.7109375" style="197" customWidth="1"/>
    <col min="5632" max="5632" width="18.5703125" style="197" customWidth="1"/>
    <col min="5633" max="5633" width="15.140625" style="197" bestFit="1" customWidth="1"/>
    <col min="5634" max="5634" width="16.5703125" style="197" bestFit="1" customWidth="1"/>
    <col min="5635" max="5635" width="9.42578125" style="197" bestFit="1" customWidth="1"/>
    <col min="5636" max="5636" width="9.85546875" style="197" bestFit="1" customWidth="1"/>
    <col min="5637" max="5637" width="12.28515625" style="197" bestFit="1" customWidth="1"/>
    <col min="5638" max="5880" width="9.140625" style="197"/>
    <col min="5881" max="5881" width="0" style="197" hidden="1" customWidth="1"/>
    <col min="5882" max="5882" width="81.140625" style="197" customWidth="1"/>
    <col min="5883" max="5883" width="18.7109375" style="197" customWidth="1"/>
    <col min="5884" max="5884" width="14.28515625" style="197" customWidth="1"/>
    <col min="5885" max="5885" width="18.7109375" style="197" customWidth="1"/>
    <col min="5886" max="5886" width="10.7109375" style="197" customWidth="1"/>
    <col min="5887" max="5887" width="14.7109375" style="197" customWidth="1"/>
    <col min="5888" max="5888" width="18.5703125" style="197" customWidth="1"/>
    <col min="5889" max="5889" width="15.140625" style="197" bestFit="1" customWidth="1"/>
    <col min="5890" max="5890" width="16.5703125" style="197" bestFit="1" customWidth="1"/>
    <col min="5891" max="5891" width="9.42578125" style="197" bestFit="1" customWidth="1"/>
    <col min="5892" max="5892" width="9.85546875" style="197" bestFit="1" customWidth="1"/>
    <col min="5893" max="5893" width="12.28515625" style="197" bestFit="1" customWidth="1"/>
    <col min="5894" max="6136" width="9.140625" style="197"/>
    <col min="6137" max="6137" width="0" style="197" hidden="1" customWidth="1"/>
    <col min="6138" max="6138" width="81.140625" style="197" customWidth="1"/>
    <col min="6139" max="6139" width="18.7109375" style="197" customWidth="1"/>
    <col min="6140" max="6140" width="14.28515625" style="197" customWidth="1"/>
    <col min="6141" max="6141" width="18.7109375" style="197" customWidth="1"/>
    <col min="6142" max="6142" width="10.7109375" style="197" customWidth="1"/>
    <col min="6143" max="6143" width="14.7109375" style="197" customWidth="1"/>
    <col min="6144" max="6144" width="18.5703125" style="197" customWidth="1"/>
    <col min="6145" max="6145" width="15.140625" style="197" bestFit="1" customWidth="1"/>
    <col min="6146" max="6146" width="16.5703125" style="197" bestFit="1" customWidth="1"/>
    <col min="6147" max="6147" width="9.42578125" style="197" bestFit="1" customWidth="1"/>
    <col min="6148" max="6148" width="9.85546875" style="197" bestFit="1" customWidth="1"/>
    <col min="6149" max="6149" width="12.28515625" style="197" bestFit="1" customWidth="1"/>
    <col min="6150" max="6392" width="9.140625" style="197"/>
    <col min="6393" max="6393" width="0" style="197" hidden="1" customWidth="1"/>
    <col min="6394" max="6394" width="81.140625" style="197" customWidth="1"/>
    <col min="6395" max="6395" width="18.7109375" style="197" customWidth="1"/>
    <col min="6396" max="6396" width="14.28515625" style="197" customWidth="1"/>
    <col min="6397" max="6397" width="18.7109375" style="197" customWidth="1"/>
    <col min="6398" max="6398" width="10.7109375" style="197" customWidth="1"/>
    <col min="6399" max="6399" width="14.7109375" style="197" customWidth="1"/>
    <col min="6400" max="6400" width="18.5703125" style="197" customWidth="1"/>
    <col min="6401" max="6401" width="15.140625" style="197" bestFit="1" customWidth="1"/>
    <col min="6402" max="6402" width="16.5703125" style="197" bestFit="1" customWidth="1"/>
    <col min="6403" max="6403" width="9.42578125" style="197" bestFit="1" customWidth="1"/>
    <col min="6404" max="6404" width="9.85546875" style="197" bestFit="1" customWidth="1"/>
    <col min="6405" max="6405" width="12.28515625" style="197" bestFit="1" customWidth="1"/>
    <col min="6406" max="6648" width="9.140625" style="197"/>
    <col min="6649" max="6649" width="0" style="197" hidden="1" customWidth="1"/>
    <col min="6650" max="6650" width="81.140625" style="197" customWidth="1"/>
    <col min="6651" max="6651" width="18.7109375" style="197" customWidth="1"/>
    <col min="6652" max="6652" width="14.28515625" style="197" customWidth="1"/>
    <col min="6653" max="6653" width="18.7109375" style="197" customWidth="1"/>
    <col min="6654" max="6654" width="10.7109375" style="197" customWidth="1"/>
    <col min="6655" max="6655" width="14.7109375" style="197" customWidth="1"/>
    <col min="6656" max="6656" width="18.5703125" style="197" customWidth="1"/>
    <col min="6657" max="6657" width="15.140625" style="197" bestFit="1" customWidth="1"/>
    <col min="6658" max="6658" width="16.5703125" style="197" bestFit="1" customWidth="1"/>
    <col min="6659" max="6659" width="9.42578125" style="197" bestFit="1" customWidth="1"/>
    <col min="6660" max="6660" width="9.85546875" style="197" bestFit="1" customWidth="1"/>
    <col min="6661" max="6661" width="12.28515625" style="197" bestFit="1" customWidth="1"/>
    <col min="6662" max="6904" width="9.140625" style="197"/>
    <col min="6905" max="6905" width="0" style="197" hidden="1" customWidth="1"/>
    <col min="6906" max="6906" width="81.140625" style="197" customWidth="1"/>
    <col min="6907" max="6907" width="18.7109375" style="197" customWidth="1"/>
    <col min="6908" max="6908" width="14.28515625" style="197" customWidth="1"/>
    <col min="6909" max="6909" width="18.7109375" style="197" customWidth="1"/>
    <col min="6910" max="6910" width="10.7109375" style="197" customWidth="1"/>
    <col min="6911" max="6911" width="14.7109375" style="197" customWidth="1"/>
    <col min="6912" max="6912" width="18.5703125" style="197" customWidth="1"/>
    <col min="6913" max="6913" width="15.140625" style="197" bestFit="1" customWidth="1"/>
    <col min="6914" max="6914" width="16.5703125" style="197" bestFit="1" customWidth="1"/>
    <col min="6915" max="6915" width="9.42578125" style="197" bestFit="1" customWidth="1"/>
    <col min="6916" max="6916" width="9.85546875" style="197" bestFit="1" customWidth="1"/>
    <col min="6917" max="6917" width="12.28515625" style="197" bestFit="1" customWidth="1"/>
    <col min="6918" max="7160" width="9.140625" style="197"/>
    <col min="7161" max="7161" width="0" style="197" hidden="1" customWidth="1"/>
    <col min="7162" max="7162" width="81.140625" style="197" customWidth="1"/>
    <col min="7163" max="7163" width="18.7109375" style="197" customWidth="1"/>
    <col min="7164" max="7164" width="14.28515625" style="197" customWidth="1"/>
    <col min="7165" max="7165" width="18.7109375" style="197" customWidth="1"/>
    <col min="7166" max="7166" width="10.7109375" style="197" customWidth="1"/>
    <col min="7167" max="7167" width="14.7109375" style="197" customWidth="1"/>
    <col min="7168" max="7168" width="18.5703125" style="197" customWidth="1"/>
    <col min="7169" max="7169" width="15.140625" style="197" bestFit="1" customWidth="1"/>
    <col min="7170" max="7170" width="16.5703125" style="197" bestFit="1" customWidth="1"/>
    <col min="7171" max="7171" width="9.42578125" style="197" bestFit="1" customWidth="1"/>
    <col min="7172" max="7172" width="9.85546875" style="197" bestFit="1" customWidth="1"/>
    <col min="7173" max="7173" width="12.28515625" style="197" bestFit="1" customWidth="1"/>
    <col min="7174" max="7416" width="9.140625" style="197"/>
    <col min="7417" max="7417" width="0" style="197" hidden="1" customWidth="1"/>
    <col min="7418" max="7418" width="81.140625" style="197" customWidth="1"/>
    <col min="7419" max="7419" width="18.7109375" style="197" customWidth="1"/>
    <col min="7420" max="7420" width="14.28515625" style="197" customWidth="1"/>
    <col min="7421" max="7421" width="18.7109375" style="197" customWidth="1"/>
    <col min="7422" max="7422" width="10.7109375" style="197" customWidth="1"/>
    <col min="7423" max="7423" width="14.7109375" style="197" customWidth="1"/>
    <col min="7424" max="7424" width="18.5703125" style="197" customWidth="1"/>
    <col min="7425" max="7425" width="15.140625" style="197" bestFit="1" customWidth="1"/>
    <col min="7426" max="7426" width="16.5703125" style="197" bestFit="1" customWidth="1"/>
    <col min="7427" max="7427" width="9.42578125" style="197" bestFit="1" customWidth="1"/>
    <col min="7428" max="7428" width="9.85546875" style="197" bestFit="1" customWidth="1"/>
    <col min="7429" max="7429" width="12.28515625" style="197" bestFit="1" customWidth="1"/>
    <col min="7430" max="7672" width="9.140625" style="197"/>
    <col min="7673" max="7673" width="0" style="197" hidden="1" customWidth="1"/>
    <col min="7674" max="7674" width="81.140625" style="197" customWidth="1"/>
    <col min="7675" max="7675" width="18.7109375" style="197" customWidth="1"/>
    <col min="7676" max="7676" width="14.28515625" style="197" customWidth="1"/>
    <col min="7677" max="7677" width="18.7109375" style="197" customWidth="1"/>
    <col min="7678" max="7678" width="10.7109375" style="197" customWidth="1"/>
    <col min="7679" max="7679" width="14.7109375" style="197" customWidth="1"/>
    <col min="7680" max="7680" width="18.5703125" style="197" customWidth="1"/>
    <col min="7681" max="7681" width="15.140625" style="197" bestFit="1" customWidth="1"/>
    <col min="7682" max="7682" width="16.5703125" style="197" bestFit="1" customWidth="1"/>
    <col min="7683" max="7683" width="9.42578125" style="197" bestFit="1" customWidth="1"/>
    <col min="7684" max="7684" width="9.85546875" style="197" bestFit="1" customWidth="1"/>
    <col min="7685" max="7685" width="12.28515625" style="197" bestFit="1" customWidth="1"/>
    <col min="7686" max="7928" width="9.140625" style="197"/>
    <col min="7929" max="7929" width="0" style="197" hidden="1" customWidth="1"/>
    <col min="7930" max="7930" width="81.140625" style="197" customWidth="1"/>
    <col min="7931" max="7931" width="18.7109375" style="197" customWidth="1"/>
    <col min="7932" max="7932" width="14.28515625" style="197" customWidth="1"/>
    <col min="7933" max="7933" width="18.7109375" style="197" customWidth="1"/>
    <col min="7934" max="7934" width="10.7109375" style="197" customWidth="1"/>
    <col min="7935" max="7935" width="14.7109375" style="197" customWidth="1"/>
    <col min="7936" max="7936" width="18.5703125" style="197" customWidth="1"/>
    <col min="7937" max="7937" width="15.140625" style="197" bestFit="1" customWidth="1"/>
    <col min="7938" max="7938" width="16.5703125" style="197" bestFit="1" customWidth="1"/>
    <col min="7939" max="7939" width="9.42578125" style="197" bestFit="1" customWidth="1"/>
    <col min="7940" max="7940" width="9.85546875" style="197" bestFit="1" customWidth="1"/>
    <col min="7941" max="7941" width="12.28515625" style="197" bestFit="1" customWidth="1"/>
    <col min="7942" max="8184" width="9.140625" style="197"/>
    <col min="8185" max="8185" width="0" style="197" hidden="1" customWidth="1"/>
    <col min="8186" max="8186" width="81.140625" style="197" customWidth="1"/>
    <col min="8187" max="8187" width="18.7109375" style="197" customWidth="1"/>
    <col min="8188" max="8188" width="14.28515625" style="197" customWidth="1"/>
    <col min="8189" max="8189" width="18.7109375" style="197" customWidth="1"/>
    <col min="8190" max="8190" width="10.7109375" style="197" customWidth="1"/>
    <col min="8191" max="8191" width="14.7109375" style="197" customWidth="1"/>
    <col min="8192" max="8192" width="18.5703125" style="197" customWidth="1"/>
    <col min="8193" max="8193" width="15.140625" style="197" bestFit="1" customWidth="1"/>
    <col min="8194" max="8194" width="16.5703125" style="197" bestFit="1" customWidth="1"/>
    <col min="8195" max="8195" width="9.42578125" style="197" bestFit="1" customWidth="1"/>
    <col min="8196" max="8196" width="9.85546875" style="197" bestFit="1" customWidth="1"/>
    <col min="8197" max="8197" width="12.28515625" style="197" bestFit="1" customWidth="1"/>
    <col min="8198" max="8440" width="9.140625" style="197"/>
    <col min="8441" max="8441" width="0" style="197" hidden="1" customWidth="1"/>
    <col min="8442" max="8442" width="81.140625" style="197" customWidth="1"/>
    <col min="8443" max="8443" width="18.7109375" style="197" customWidth="1"/>
    <col min="8444" max="8444" width="14.28515625" style="197" customWidth="1"/>
    <col min="8445" max="8445" width="18.7109375" style="197" customWidth="1"/>
    <col min="8446" max="8446" width="10.7109375" style="197" customWidth="1"/>
    <col min="8447" max="8447" width="14.7109375" style="197" customWidth="1"/>
    <col min="8448" max="8448" width="18.5703125" style="197" customWidth="1"/>
    <col min="8449" max="8449" width="15.140625" style="197" bestFit="1" customWidth="1"/>
    <col min="8450" max="8450" width="16.5703125" style="197" bestFit="1" customWidth="1"/>
    <col min="8451" max="8451" width="9.42578125" style="197" bestFit="1" customWidth="1"/>
    <col min="8452" max="8452" width="9.85546875" style="197" bestFit="1" customWidth="1"/>
    <col min="8453" max="8453" width="12.28515625" style="197" bestFit="1" customWidth="1"/>
    <col min="8454" max="8696" width="9.140625" style="197"/>
    <col min="8697" max="8697" width="0" style="197" hidden="1" customWidth="1"/>
    <col min="8698" max="8698" width="81.140625" style="197" customWidth="1"/>
    <col min="8699" max="8699" width="18.7109375" style="197" customWidth="1"/>
    <col min="8700" max="8700" width="14.28515625" style="197" customWidth="1"/>
    <col min="8701" max="8701" width="18.7109375" style="197" customWidth="1"/>
    <col min="8702" max="8702" width="10.7109375" style="197" customWidth="1"/>
    <col min="8703" max="8703" width="14.7109375" style="197" customWidth="1"/>
    <col min="8704" max="8704" width="18.5703125" style="197" customWidth="1"/>
    <col min="8705" max="8705" width="15.140625" style="197" bestFit="1" customWidth="1"/>
    <col min="8706" max="8706" width="16.5703125" style="197" bestFit="1" customWidth="1"/>
    <col min="8707" max="8707" width="9.42578125" style="197" bestFit="1" customWidth="1"/>
    <col min="8708" max="8708" width="9.85546875" style="197" bestFit="1" customWidth="1"/>
    <col min="8709" max="8709" width="12.28515625" style="197" bestFit="1" customWidth="1"/>
    <col min="8710" max="8952" width="9.140625" style="197"/>
    <col min="8953" max="8953" width="0" style="197" hidden="1" customWidth="1"/>
    <col min="8954" max="8954" width="81.140625" style="197" customWidth="1"/>
    <col min="8955" max="8955" width="18.7109375" style="197" customWidth="1"/>
    <col min="8956" max="8956" width="14.28515625" style="197" customWidth="1"/>
    <col min="8957" max="8957" width="18.7109375" style="197" customWidth="1"/>
    <col min="8958" max="8958" width="10.7109375" style="197" customWidth="1"/>
    <col min="8959" max="8959" width="14.7109375" style="197" customWidth="1"/>
    <col min="8960" max="8960" width="18.5703125" style="197" customWidth="1"/>
    <col min="8961" max="8961" width="15.140625" style="197" bestFit="1" customWidth="1"/>
    <col min="8962" max="8962" width="16.5703125" style="197" bestFit="1" customWidth="1"/>
    <col min="8963" max="8963" width="9.42578125" style="197" bestFit="1" customWidth="1"/>
    <col min="8964" max="8964" width="9.85546875" style="197" bestFit="1" customWidth="1"/>
    <col min="8965" max="8965" width="12.28515625" style="197" bestFit="1" customWidth="1"/>
    <col min="8966" max="9208" width="9.140625" style="197"/>
    <col min="9209" max="9209" width="0" style="197" hidden="1" customWidth="1"/>
    <col min="9210" max="9210" width="81.140625" style="197" customWidth="1"/>
    <col min="9211" max="9211" width="18.7109375" style="197" customWidth="1"/>
    <col min="9212" max="9212" width="14.28515625" style="197" customWidth="1"/>
    <col min="9213" max="9213" width="18.7109375" style="197" customWidth="1"/>
    <col min="9214" max="9214" width="10.7109375" style="197" customWidth="1"/>
    <col min="9215" max="9215" width="14.7109375" style="197" customWidth="1"/>
    <col min="9216" max="9216" width="18.5703125" style="197" customWidth="1"/>
    <col min="9217" max="9217" width="15.140625" style="197" bestFit="1" customWidth="1"/>
    <col min="9218" max="9218" width="16.5703125" style="197" bestFit="1" customWidth="1"/>
    <col min="9219" max="9219" width="9.42578125" style="197" bestFit="1" customWidth="1"/>
    <col min="9220" max="9220" width="9.85546875" style="197" bestFit="1" customWidth="1"/>
    <col min="9221" max="9221" width="12.28515625" style="197" bestFit="1" customWidth="1"/>
    <col min="9222" max="9464" width="9.140625" style="197"/>
    <col min="9465" max="9465" width="0" style="197" hidden="1" customWidth="1"/>
    <col min="9466" max="9466" width="81.140625" style="197" customWidth="1"/>
    <col min="9467" max="9467" width="18.7109375" style="197" customWidth="1"/>
    <col min="9468" max="9468" width="14.28515625" style="197" customWidth="1"/>
    <col min="9469" max="9469" width="18.7109375" style="197" customWidth="1"/>
    <col min="9470" max="9470" width="10.7109375" style="197" customWidth="1"/>
    <col min="9471" max="9471" width="14.7109375" style="197" customWidth="1"/>
    <col min="9472" max="9472" width="18.5703125" style="197" customWidth="1"/>
    <col min="9473" max="9473" width="15.140625" style="197" bestFit="1" customWidth="1"/>
    <col min="9474" max="9474" width="16.5703125" style="197" bestFit="1" customWidth="1"/>
    <col min="9475" max="9475" width="9.42578125" style="197" bestFit="1" customWidth="1"/>
    <col min="9476" max="9476" width="9.85546875" style="197" bestFit="1" customWidth="1"/>
    <col min="9477" max="9477" width="12.28515625" style="197" bestFit="1" customWidth="1"/>
    <col min="9478" max="9720" width="9.140625" style="197"/>
    <col min="9721" max="9721" width="0" style="197" hidden="1" customWidth="1"/>
    <col min="9722" max="9722" width="81.140625" style="197" customWidth="1"/>
    <col min="9723" max="9723" width="18.7109375" style="197" customWidth="1"/>
    <col min="9724" max="9724" width="14.28515625" style="197" customWidth="1"/>
    <col min="9725" max="9725" width="18.7109375" style="197" customWidth="1"/>
    <col min="9726" max="9726" width="10.7109375" style="197" customWidth="1"/>
    <col min="9727" max="9727" width="14.7109375" style="197" customWidth="1"/>
    <col min="9728" max="9728" width="18.5703125" style="197" customWidth="1"/>
    <col min="9729" max="9729" width="15.140625" style="197" bestFit="1" customWidth="1"/>
    <col min="9730" max="9730" width="16.5703125" style="197" bestFit="1" customWidth="1"/>
    <col min="9731" max="9731" width="9.42578125" style="197" bestFit="1" customWidth="1"/>
    <col min="9732" max="9732" width="9.85546875" style="197" bestFit="1" customWidth="1"/>
    <col min="9733" max="9733" width="12.28515625" style="197" bestFit="1" customWidth="1"/>
    <col min="9734" max="9976" width="9.140625" style="197"/>
    <col min="9977" max="9977" width="0" style="197" hidden="1" customWidth="1"/>
    <col min="9978" max="9978" width="81.140625" style="197" customWidth="1"/>
    <col min="9979" max="9979" width="18.7109375" style="197" customWidth="1"/>
    <col min="9980" max="9980" width="14.28515625" style="197" customWidth="1"/>
    <col min="9981" max="9981" width="18.7109375" style="197" customWidth="1"/>
    <col min="9982" max="9982" width="10.7109375" style="197" customWidth="1"/>
    <col min="9983" max="9983" width="14.7109375" style="197" customWidth="1"/>
    <col min="9984" max="9984" width="18.5703125" style="197" customWidth="1"/>
    <col min="9985" max="9985" width="15.140625" style="197" bestFit="1" customWidth="1"/>
    <col min="9986" max="9986" width="16.5703125" style="197" bestFit="1" customWidth="1"/>
    <col min="9987" max="9987" width="9.42578125" style="197" bestFit="1" customWidth="1"/>
    <col min="9988" max="9988" width="9.85546875" style="197" bestFit="1" customWidth="1"/>
    <col min="9989" max="9989" width="12.28515625" style="197" bestFit="1" customWidth="1"/>
    <col min="9990" max="10232" width="9.140625" style="197"/>
    <col min="10233" max="10233" width="0" style="197" hidden="1" customWidth="1"/>
    <col min="10234" max="10234" width="81.140625" style="197" customWidth="1"/>
    <col min="10235" max="10235" width="18.7109375" style="197" customWidth="1"/>
    <col min="10236" max="10236" width="14.28515625" style="197" customWidth="1"/>
    <col min="10237" max="10237" width="18.7109375" style="197" customWidth="1"/>
    <col min="10238" max="10238" width="10.7109375" style="197" customWidth="1"/>
    <col min="10239" max="10239" width="14.7109375" style="197" customWidth="1"/>
    <col min="10240" max="10240" width="18.5703125" style="197" customWidth="1"/>
    <col min="10241" max="10241" width="15.140625" style="197" bestFit="1" customWidth="1"/>
    <col min="10242" max="10242" width="16.5703125" style="197" bestFit="1" customWidth="1"/>
    <col min="10243" max="10243" width="9.42578125" style="197" bestFit="1" customWidth="1"/>
    <col min="10244" max="10244" width="9.85546875" style="197" bestFit="1" customWidth="1"/>
    <col min="10245" max="10245" width="12.28515625" style="197" bestFit="1" customWidth="1"/>
    <col min="10246" max="10488" width="9.140625" style="197"/>
    <col min="10489" max="10489" width="0" style="197" hidden="1" customWidth="1"/>
    <col min="10490" max="10490" width="81.140625" style="197" customWidth="1"/>
    <col min="10491" max="10491" width="18.7109375" style="197" customWidth="1"/>
    <col min="10492" max="10492" width="14.28515625" style="197" customWidth="1"/>
    <col min="10493" max="10493" width="18.7109375" style="197" customWidth="1"/>
    <col min="10494" max="10494" width="10.7109375" style="197" customWidth="1"/>
    <col min="10495" max="10495" width="14.7109375" style="197" customWidth="1"/>
    <col min="10496" max="10496" width="18.5703125" style="197" customWidth="1"/>
    <col min="10497" max="10497" width="15.140625" style="197" bestFit="1" customWidth="1"/>
    <col min="10498" max="10498" width="16.5703125" style="197" bestFit="1" customWidth="1"/>
    <col min="10499" max="10499" width="9.42578125" style="197" bestFit="1" customWidth="1"/>
    <col min="10500" max="10500" width="9.85546875" style="197" bestFit="1" customWidth="1"/>
    <col min="10501" max="10501" width="12.28515625" style="197" bestFit="1" customWidth="1"/>
    <col min="10502" max="10744" width="9.140625" style="197"/>
    <col min="10745" max="10745" width="0" style="197" hidden="1" customWidth="1"/>
    <col min="10746" max="10746" width="81.140625" style="197" customWidth="1"/>
    <col min="10747" max="10747" width="18.7109375" style="197" customWidth="1"/>
    <col min="10748" max="10748" width="14.28515625" style="197" customWidth="1"/>
    <col min="10749" max="10749" width="18.7109375" style="197" customWidth="1"/>
    <col min="10750" max="10750" width="10.7109375" style="197" customWidth="1"/>
    <col min="10751" max="10751" width="14.7109375" style="197" customWidth="1"/>
    <col min="10752" max="10752" width="18.5703125" style="197" customWidth="1"/>
    <col min="10753" max="10753" width="15.140625" style="197" bestFit="1" customWidth="1"/>
    <col min="10754" max="10754" width="16.5703125" style="197" bestFit="1" customWidth="1"/>
    <col min="10755" max="10755" width="9.42578125" style="197" bestFit="1" customWidth="1"/>
    <col min="10756" max="10756" width="9.85546875" style="197" bestFit="1" customWidth="1"/>
    <col min="10757" max="10757" width="12.28515625" style="197" bestFit="1" customWidth="1"/>
    <col min="10758" max="11000" width="9.140625" style="197"/>
    <col min="11001" max="11001" width="0" style="197" hidden="1" customWidth="1"/>
    <col min="11002" max="11002" width="81.140625" style="197" customWidth="1"/>
    <col min="11003" max="11003" width="18.7109375" style="197" customWidth="1"/>
    <col min="11004" max="11004" width="14.28515625" style="197" customWidth="1"/>
    <col min="11005" max="11005" width="18.7109375" style="197" customWidth="1"/>
    <col min="11006" max="11006" width="10.7109375" style="197" customWidth="1"/>
    <col min="11007" max="11007" width="14.7109375" style="197" customWidth="1"/>
    <col min="11008" max="11008" width="18.5703125" style="197" customWidth="1"/>
    <col min="11009" max="11009" width="15.140625" style="197" bestFit="1" customWidth="1"/>
    <col min="11010" max="11010" width="16.5703125" style="197" bestFit="1" customWidth="1"/>
    <col min="11011" max="11011" width="9.42578125" style="197" bestFit="1" customWidth="1"/>
    <col min="11012" max="11012" width="9.85546875" style="197" bestFit="1" customWidth="1"/>
    <col min="11013" max="11013" width="12.28515625" style="197" bestFit="1" customWidth="1"/>
    <col min="11014" max="11256" width="9.140625" style="197"/>
    <col min="11257" max="11257" width="0" style="197" hidden="1" customWidth="1"/>
    <col min="11258" max="11258" width="81.140625" style="197" customWidth="1"/>
    <col min="11259" max="11259" width="18.7109375" style="197" customWidth="1"/>
    <col min="11260" max="11260" width="14.28515625" style="197" customWidth="1"/>
    <col min="11261" max="11261" width="18.7109375" style="197" customWidth="1"/>
    <col min="11262" max="11262" width="10.7109375" style="197" customWidth="1"/>
    <col min="11263" max="11263" width="14.7109375" style="197" customWidth="1"/>
    <col min="11264" max="11264" width="18.5703125" style="197" customWidth="1"/>
    <col min="11265" max="11265" width="15.140625" style="197" bestFit="1" customWidth="1"/>
    <col min="11266" max="11266" width="16.5703125" style="197" bestFit="1" customWidth="1"/>
    <col min="11267" max="11267" width="9.42578125" style="197" bestFit="1" customWidth="1"/>
    <col min="11268" max="11268" width="9.85546875" style="197" bestFit="1" customWidth="1"/>
    <col min="11269" max="11269" width="12.28515625" style="197" bestFit="1" customWidth="1"/>
    <col min="11270" max="11512" width="9.140625" style="197"/>
    <col min="11513" max="11513" width="0" style="197" hidden="1" customWidth="1"/>
    <col min="11514" max="11514" width="81.140625" style="197" customWidth="1"/>
    <col min="11515" max="11515" width="18.7109375" style="197" customWidth="1"/>
    <col min="11516" max="11516" width="14.28515625" style="197" customWidth="1"/>
    <col min="11517" max="11517" width="18.7109375" style="197" customWidth="1"/>
    <col min="11518" max="11518" width="10.7109375" style="197" customWidth="1"/>
    <col min="11519" max="11519" width="14.7109375" style="197" customWidth="1"/>
    <col min="11520" max="11520" width="18.5703125" style="197" customWidth="1"/>
    <col min="11521" max="11521" width="15.140625" style="197" bestFit="1" customWidth="1"/>
    <col min="11522" max="11522" width="16.5703125" style="197" bestFit="1" customWidth="1"/>
    <col min="11523" max="11523" width="9.42578125" style="197" bestFit="1" customWidth="1"/>
    <col min="11524" max="11524" width="9.85546875" style="197" bestFit="1" customWidth="1"/>
    <col min="11525" max="11525" width="12.28515625" style="197" bestFit="1" customWidth="1"/>
    <col min="11526" max="11768" width="9.140625" style="197"/>
    <col min="11769" max="11769" width="0" style="197" hidden="1" customWidth="1"/>
    <col min="11770" max="11770" width="81.140625" style="197" customWidth="1"/>
    <col min="11771" max="11771" width="18.7109375" style="197" customWidth="1"/>
    <col min="11772" max="11772" width="14.28515625" style="197" customWidth="1"/>
    <col min="11773" max="11773" width="18.7109375" style="197" customWidth="1"/>
    <col min="11774" max="11774" width="10.7109375" style="197" customWidth="1"/>
    <col min="11775" max="11775" width="14.7109375" style="197" customWidth="1"/>
    <col min="11776" max="11776" width="18.5703125" style="197" customWidth="1"/>
    <col min="11777" max="11777" width="15.140625" style="197" bestFit="1" customWidth="1"/>
    <col min="11778" max="11778" width="16.5703125" style="197" bestFit="1" customWidth="1"/>
    <col min="11779" max="11779" width="9.42578125" style="197" bestFit="1" customWidth="1"/>
    <col min="11780" max="11780" width="9.85546875" style="197" bestFit="1" customWidth="1"/>
    <col min="11781" max="11781" width="12.28515625" style="197" bestFit="1" customWidth="1"/>
    <col min="11782" max="12024" width="9.140625" style="197"/>
    <col min="12025" max="12025" width="0" style="197" hidden="1" customWidth="1"/>
    <col min="12026" max="12026" width="81.140625" style="197" customWidth="1"/>
    <col min="12027" max="12027" width="18.7109375" style="197" customWidth="1"/>
    <col min="12028" max="12028" width="14.28515625" style="197" customWidth="1"/>
    <col min="12029" max="12029" width="18.7109375" style="197" customWidth="1"/>
    <col min="12030" max="12030" width="10.7109375" style="197" customWidth="1"/>
    <col min="12031" max="12031" width="14.7109375" style="197" customWidth="1"/>
    <col min="12032" max="12032" width="18.5703125" style="197" customWidth="1"/>
    <col min="12033" max="12033" width="15.140625" style="197" bestFit="1" customWidth="1"/>
    <col min="12034" max="12034" width="16.5703125" style="197" bestFit="1" customWidth="1"/>
    <col min="12035" max="12035" width="9.42578125" style="197" bestFit="1" customWidth="1"/>
    <col min="12036" max="12036" width="9.85546875" style="197" bestFit="1" customWidth="1"/>
    <col min="12037" max="12037" width="12.28515625" style="197" bestFit="1" customWidth="1"/>
    <col min="12038" max="12280" width="9.140625" style="197"/>
    <col min="12281" max="12281" width="0" style="197" hidden="1" customWidth="1"/>
    <col min="12282" max="12282" width="81.140625" style="197" customWidth="1"/>
    <col min="12283" max="12283" width="18.7109375" style="197" customWidth="1"/>
    <col min="12284" max="12284" width="14.28515625" style="197" customWidth="1"/>
    <col min="12285" max="12285" width="18.7109375" style="197" customWidth="1"/>
    <col min="12286" max="12286" width="10.7109375" style="197" customWidth="1"/>
    <col min="12287" max="12287" width="14.7109375" style="197" customWidth="1"/>
    <col min="12288" max="12288" width="18.5703125" style="197" customWidth="1"/>
    <col min="12289" max="12289" width="15.140625" style="197" bestFit="1" customWidth="1"/>
    <col min="12290" max="12290" width="16.5703125" style="197" bestFit="1" customWidth="1"/>
    <col min="12291" max="12291" width="9.42578125" style="197" bestFit="1" customWidth="1"/>
    <col min="12292" max="12292" width="9.85546875" style="197" bestFit="1" customWidth="1"/>
    <col min="12293" max="12293" width="12.28515625" style="197" bestFit="1" customWidth="1"/>
    <col min="12294" max="12536" width="9.140625" style="197"/>
    <col min="12537" max="12537" width="0" style="197" hidden="1" customWidth="1"/>
    <col min="12538" max="12538" width="81.140625" style="197" customWidth="1"/>
    <col min="12539" max="12539" width="18.7109375" style="197" customWidth="1"/>
    <col min="12540" max="12540" width="14.28515625" style="197" customWidth="1"/>
    <col min="12541" max="12541" width="18.7109375" style="197" customWidth="1"/>
    <col min="12542" max="12542" width="10.7109375" style="197" customWidth="1"/>
    <col min="12543" max="12543" width="14.7109375" style="197" customWidth="1"/>
    <col min="12544" max="12544" width="18.5703125" style="197" customWidth="1"/>
    <col min="12545" max="12545" width="15.140625" style="197" bestFit="1" customWidth="1"/>
    <col min="12546" max="12546" width="16.5703125" style="197" bestFit="1" customWidth="1"/>
    <col min="12547" max="12547" width="9.42578125" style="197" bestFit="1" customWidth="1"/>
    <col min="12548" max="12548" width="9.85546875" style="197" bestFit="1" customWidth="1"/>
    <col min="12549" max="12549" width="12.28515625" style="197" bestFit="1" customWidth="1"/>
    <col min="12550" max="12792" width="9.140625" style="197"/>
    <col min="12793" max="12793" width="0" style="197" hidden="1" customWidth="1"/>
    <col min="12794" max="12794" width="81.140625" style="197" customWidth="1"/>
    <col min="12795" max="12795" width="18.7109375" style="197" customWidth="1"/>
    <col min="12796" max="12796" width="14.28515625" style="197" customWidth="1"/>
    <col min="12797" max="12797" width="18.7109375" style="197" customWidth="1"/>
    <col min="12798" max="12798" width="10.7109375" style="197" customWidth="1"/>
    <col min="12799" max="12799" width="14.7109375" style="197" customWidth="1"/>
    <col min="12800" max="12800" width="18.5703125" style="197" customWidth="1"/>
    <col min="12801" max="12801" width="15.140625" style="197" bestFit="1" customWidth="1"/>
    <col min="12802" max="12802" width="16.5703125" style="197" bestFit="1" customWidth="1"/>
    <col min="12803" max="12803" width="9.42578125" style="197" bestFit="1" customWidth="1"/>
    <col min="12804" max="12804" width="9.85546875" style="197" bestFit="1" customWidth="1"/>
    <col min="12805" max="12805" width="12.28515625" style="197" bestFit="1" customWidth="1"/>
    <col min="12806" max="13048" width="9.140625" style="197"/>
    <col min="13049" max="13049" width="0" style="197" hidden="1" customWidth="1"/>
    <col min="13050" max="13050" width="81.140625" style="197" customWidth="1"/>
    <col min="13051" max="13051" width="18.7109375" style="197" customWidth="1"/>
    <col min="13052" max="13052" width="14.28515625" style="197" customWidth="1"/>
    <col min="13053" max="13053" width="18.7109375" style="197" customWidth="1"/>
    <col min="13054" max="13054" width="10.7109375" style="197" customWidth="1"/>
    <col min="13055" max="13055" width="14.7109375" style="197" customWidth="1"/>
    <col min="13056" max="13056" width="18.5703125" style="197" customWidth="1"/>
    <col min="13057" max="13057" width="15.140625" style="197" bestFit="1" customWidth="1"/>
    <col min="13058" max="13058" width="16.5703125" style="197" bestFit="1" customWidth="1"/>
    <col min="13059" max="13059" width="9.42578125" style="197" bestFit="1" customWidth="1"/>
    <col min="13060" max="13060" width="9.85546875" style="197" bestFit="1" customWidth="1"/>
    <col min="13061" max="13061" width="12.28515625" style="197" bestFit="1" customWidth="1"/>
    <col min="13062" max="13304" width="9.140625" style="197"/>
    <col min="13305" max="13305" width="0" style="197" hidden="1" customWidth="1"/>
    <col min="13306" max="13306" width="81.140625" style="197" customWidth="1"/>
    <col min="13307" max="13307" width="18.7109375" style="197" customWidth="1"/>
    <col min="13308" max="13308" width="14.28515625" style="197" customWidth="1"/>
    <col min="13309" max="13309" width="18.7109375" style="197" customWidth="1"/>
    <col min="13310" max="13310" width="10.7109375" style="197" customWidth="1"/>
    <col min="13311" max="13311" width="14.7109375" style="197" customWidth="1"/>
    <col min="13312" max="13312" width="18.5703125" style="197" customWidth="1"/>
    <col min="13313" max="13313" width="15.140625" style="197" bestFit="1" customWidth="1"/>
    <col min="13314" max="13314" width="16.5703125" style="197" bestFit="1" customWidth="1"/>
    <col min="13315" max="13315" width="9.42578125" style="197" bestFit="1" customWidth="1"/>
    <col min="13316" max="13316" width="9.85546875" style="197" bestFit="1" customWidth="1"/>
    <col min="13317" max="13317" width="12.28515625" style="197" bestFit="1" customWidth="1"/>
    <col min="13318" max="13560" width="9.140625" style="197"/>
    <col min="13561" max="13561" width="0" style="197" hidden="1" customWidth="1"/>
    <col min="13562" max="13562" width="81.140625" style="197" customWidth="1"/>
    <col min="13563" max="13563" width="18.7109375" style="197" customWidth="1"/>
    <col min="13564" max="13564" width="14.28515625" style="197" customWidth="1"/>
    <col min="13565" max="13565" width="18.7109375" style="197" customWidth="1"/>
    <col min="13566" max="13566" width="10.7109375" style="197" customWidth="1"/>
    <col min="13567" max="13567" width="14.7109375" style="197" customWidth="1"/>
    <col min="13568" max="13568" width="18.5703125" style="197" customWidth="1"/>
    <col min="13569" max="13569" width="15.140625" style="197" bestFit="1" customWidth="1"/>
    <col min="13570" max="13570" width="16.5703125" style="197" bestFit="1" customWidth="1"/>
    <col min="13571" max="13571" width="9.42578125" style="197" bestFit="1" customWidth="1"/>
    <col min="13572" max="13572" width="9.85546875" style="197" bestFit="1" customWidth="1"/>
    <col min="13573" max="13573" width="12.28515625" style="197" bestFit="1" customWidth="1"/>
    <col min="13574" max="13816" width="9.140625" style="197"/>
    <col min="13817" max="13817" width="0" style="197" hidden="1" customWidth="1"/>
    <col min="13818" max="13818" width="81.140625" style="197" customWidth="1"/>
    <col min="13819" max="13819" width="18.7109375" style="197" customWidth="1"/>
    <col min="13820" max="13820" width="14.28515625" style="197" customWidth="1"/>
    <col min="13821" max="13821" width="18.7109375" style="197" customWidth="1"/>
    <col min="13822" max="13822" width="10.7109375" style="197" customWidth="1"/>
    <col min="13823" max="13823" width="14.7109375" style="197" customWidth="1"/>
    <col min="13824" max="13824" width="18.5703125" style="197" customWidth="1"/>
    <col min="13825" max="13825" width="15.140625" style="197" bestFit="1" customWidth="1"/>
    <col min="13826" max="13826" width="16.5703125" style="197" bestFit="1" customWidth="1"/>
    <col min="13827" max="13827" width="9.42578125" style="197" bestFit="1" customWidth="1"/>
    <col min="13828" max="13828" width="9.85546875" style="197" bestFit="1" customWidth="1"/>
    <col min="13829" max="13829" width="12.28515625" style="197" bestFit="1" customWidth="1"/>
    <col min="13830" max="14072" width="9.140625" style="197"/>
    <col min="14073" max="14073" width="0" style="197" hidden="1" customWidth="1"/>
    <col min="14074" max="14074" width="81.140625" style="197" customWidth="1"/>
    <col min="14075" max="14075" width="18.7109375" style="197" customWidth="1"/>
    <col min="14076" max="14076" width="14.28515625" style="197" customWidth="1"/>
    <col min="14077" max="14077" width="18.7109375" style="197" customWidth="1"/>
    <col min="14078" max="14078" width="10.7109375" style="197" customWidth="1"/>
    <col min="14079" max="14079" width="14.7109375" style="197" customWidth="1"/>
    <col min="14080" max="14080" width="18.5703125" style="197" customWidth="1"/>
    <col min="14081" max="14081" width="15.140625" style="197" bestFit="1" customWidth="1"/>
    <col min="14082" max="14082" width="16.5703125" style="197" bestFit="1" customWidth="1"/>
    <col min="14083" max="14083" width="9.42578125" style="197" bestFit="1" customWidth="1"/>
    <col min="14084" max="14084" width="9.85546875" style="197" bestFit="1" customWidth="1"/>
    <col min="14085" max="14085" width="12.28515625" style="197" bestFit="1" customWidth="1"/>
    <col min="14086" max="14328" width="9.140625" style="197"/>
    <col min="14329" max="14329" width="0" style="197" hidden="1" customWidth="1"/>
    <col min="14330" max="14330" width="81.140625" style="197" customWidth="1"/>
    <col min="14331" max="14331" width="18.7109375" style="197" customWidth="1"/>
    <col min="14332" max="14332" width="14.28515625" style="197" customWidth="1"/>
    <col min="14333" max="14333" width="18.7109375" style="197" customWidth="1"/>
    <col min="14334" max="14334" width="10.7109375" style="197" customWidth="1"/>
    <col min="14335" max="14335" width="14.7109375" style="197" customWidth="1"/>
    <col min="14336" max="14336" width="18.5703125" style="197" customWidth="1"/>
    <col min="14337" max="14337" width="15.140625" style="197" bestFit="1" customWidth="1"/>
    <col min="14338" max="14338" width="16.5703125" style="197" bestFit="1" customWidth="1"/>
    <col min="14339" max="14339" width="9.42578125" style="197" bestFit="1" customWidth="1"/>
    <col min="14340" max="14340" width="9.85546875" style="197" bestFit="1" customWidth="1"/>
    <col min="14341" max="14341" width="12.28515625" style="197" bestFit="1" customWidth="1"/>
    <col min="14342" max="14584" width="9.140625" style="197"/>
    <col min="14585" max="14585" width="0" style="197" hidden="1" customWidth="1"/>
    <col min="14586" max="14586" width="81.140625" style="197" customWidth="1"/>
    <col min="14587" max="14587" width="18.7109375" style="197" customWidth="1"/>
    <col min="14588" max="14588" width="14.28515625" style="197" customWidth="1"/>
    <col min="14589" max="14589" width="18.7109375" style="197" customWidth="1"/>
    <col min="14590" max="14590" width="10.7109375" style="197" customWidth="1"/>
    <col min="14591" max="14591" width="14.7109375" style="197" customWidth="1"/>
    <col min="14592" max="14592" width="18.5703125" style="197" customWidth="1"/>
    <col min="14593" max="14593" width="15.140625" style="197" bestFit="1" customWidth="1"/>
    <col min="14594" max="14594" width="16.5703125" style="197" bestFit="1" customWidth="1"/>
    <col min="14595" max="14595" width="9.42578125" style="197" bestFit="1" customWidth="1"/>
    <col min="14596" max="14596" width="9.85546875" style="197" bestFit="1" customWidth="1"/>
    <col min="14597" max="14597" width="12.28515625" style="197" bestFit="1" customWidth="1"/>
    <col min="14598" max="14840" width="9.140625" style="197"/>
    <col min="14841" max="14841" width="0" style="197" hidden="1" customWidth="1"/>
    <col min="14842" max="14842" width="81.140625" style="197" customWidth="1"/>
    <col min="14843" max="14843" width="18.7109375" style="197" customWidth="1"/>
    <col min="14844" max="14844" width="14.28515625" style="197" customWidth="1"/>
    <col min="14845" max="14845" width="18.7109375" style="197" customWidth="1"/>
    <col min="14846" max="14846" width="10.7109375" style="197" customWidth="1"/>
    <col min="14847" max="14847" width="14.7109375" style="197" customWidth="1"/>
    <col min="14848" max="14848" width="18.5703125" style="197" customWidth="1"/>
    <col min="14849" max="14849" width="15.140625" style="197" bestFit="1" customWidth="1"/>
    <col min="14850" max="14850" width="16.5703125" style="197" bestFit="1" customWidth="1"/>
    <col min="14851" max="14851" width="9.42578125" style="197" bestFit="1" customWidth="1"/>
    <col min="14852" max="14852" width="9.85546875" style="197" bestFit="1" customWidth="1"/>
    <col min="14853" max="14853" width="12.28515625" style="197" bestFit="1" customWidth="1"/>
    <col min="14854" max="15096" width="9.140625" style="197"/>
    <col min="15097" max="15097" width="0" style="197" hidden="1" customWidth="1"/>
    <col min="15098" max="15098" width="81.140625" style="197" customWidth="1"/>
    <col min="15099" max="15099" width="18.7109375" style="197" customWidth="1"/>
    <col min="15100" max="15100" width="14.28515625" style="197" customWidth="1"/>
    <col min="15101" max="15101" width="18.7109375" style="197" customWidth="1"/>
    <col min="15102" max="15102" width="10.7109375" style="197" customWidth="1"/>
    <col min="15103" max="15103" width="14.7109375" style="197" customWidth="1"/>
    <col min="15104" max="15104" width="18.5703125" style="197" customWidth="1"/>
    <col min="15105" max="15105" width="15.140625" style="197" bestFit="1" customWidth="1"/>
    <col min="15106" max="15106" width="16.5703125" style="197" bestFit="1" customWidth="1"/>
    <col min="15107" max="15107" width="9.42578125" style="197" bestFit="1" customWidth="1"/>
    <col min="15108" max="15108" width="9.85546875" style="197" bestFit="1" customWidth="1"/>
    <col min="15109" max="15109" width="12.28515625" style="197" bestFit="1" customWidth="1"/>
    <col min="15110" max="15352" width="9.140625" style="197"/>
    <col min="15353" max="15353" width="0" style="197" hidden="1" customWidth="1"/>
    <col min="15354" max="15354" width="81.140625" style="197" customWidth="1"/>
    <col min="15355" max="15355" width="18.7109375" style="197" customWidth="1"/>
    <col min="15356" max="15356" width="14.28515625" style="197" customWidth="1"/>
    <col min="15357" max="15357" width="18.7109375" style="197" customWidth="1"/>
    <col min="15358" max="15358" width="10.7109375" style="197" customWidth="1"/>
    <col min="15359" max="15359" width="14.7109375" style="197" customWidth="1"/>
    <col min="15360" max="15360" width="18.5703125" style="197" customWidth="1"/>
    <col min="15361" max="15361" width="15.140625" style="197" bestFit="1" customWidth="1"/>
    <col min="15362" max="15362" width="16.5703125" style="197" bestFit="1" customWidth="1"/>
    <col min="15363" max="15363" width="9.42578125" style="197" bestFit="1" customWidth="1"/>
    <col min="15364" max="15364" width="9.85546875" style="197" bestFit="1" customWidth="1"/>
    <col min="15365" max="15365" width="12.28515625" style="197" bestFit="1" customWidth="1"/>
    <col min="15366" max="15608" width="9.140625" style="197"/>
    <col min="15609" max="15609" width="0" style="197" hidden="1" customWidth="1"/>
    <col min="15610" max="15610" width="81.140625" style="197" customWidth="1"/>
    <col min="15611" max="15611" width="18.7109375" style="197" customWidth="1"/>
    <col min="15612" max="15612" width="14.28515625" style="197" customWidth="1"/>
    <col min="15613" max="15613" width="18.7109375" style="197" customWidth="1"/>
    <col min="15614" max="15614" width="10.7109375" style="197" customWidth="1"/>
    <col min="15615" max="15615" width="14.7109375" style="197" customWidth="1"/>
    <col min="15616" max="15616" width="18.5703125" style="197" customWidth="1"/>
    <col min="15617" max="15617" width="15.140625" style="197" bestFit="1" customWidth="1"/>
    <col min="15618" max="15618" width="16.5703125" style="197" bestFit="1" customWidth="1"/>
    <col min="15619" max="15619" width="9.42578125" style="197" bestFit="1" customWidth="1"/>
    <col min="15620" max="15620" width="9.85546875" style="197" bestFit="1" customWidth="1"/>
    <col min="15621" max="15621" width="12.28515625" style="197" bestFit="1" customWidth="1"/>
    <col min="15622" max="15864" width="9.140625" style="197"/>
    <col min="15865" max="15865" width="0" style="197" hidden="1" customWidth="1"/>
    <col min="15866" max="15866" width="81.140625" style="197" customWidth="1"/>
    <col min="15867" max="15867" width="18.7109375" style="197" customWidth="1"/>
    <col min="15868" max="15868" width="14.28515625" style="197" customWidth="1"/>
    <col min="15869" max="15869" width="18.7109375" style="197" customWidth="1"/>
    <col min="15870" max="15870" width="10.7109375" style="197" customWidth="1"/>
    <col min="15871" max="15871" width="14.7109375" style="197" customWidth="1"/>
    <col min="15872" max="15872" width="18.5703125" style="197" customWidth="1"/>
    <col min="15873" max="15873" width="15.140625" style="197" bestFit="1" customWidth="1"/>
    <col min="15874" max="15874" width="16.5703125" style="197" bestFit="1" customWidth="1"/>
    <col min="15875" max="15875" width="9.42578125" style="197" bestFit="1" customWidth="1"/>
    <col min="15876" max="15876" width="9.85546875" style="197" bestFit="1" customWidth="1"/>
    <col min="15877" max="15877" width="12.28515625" style="197" bestFit="1" customWidth="1"/>
    <col min="15878" max="16120" width="9.140625" style="197"/>
    <col min="16121" max="16121" width="0" style="197" hidden="1" customWidth="1"/>
    <col min="16122" max="16122" width="81.140625" style="197" customWidth="1"/>
    <col min="16123" max="16123" width="18.7109375" style="197" customWidth="1"/>
    <col min="16124" max="16124" width="14.28515625" style="197" customWidth="1"/>
    <col min="16125" max="16125" width="18.7109375" style="197" customWidth="1"/>
    <col min="16126" max="16126" width="10.7109375" style="197" customWidth="1"/>
    <col min="16127" max="16127" width="14.7109375" style="197" customWidth="1"/>
    <col min="16128" max="16128" width="18.5703125" style="197" customWidth="1"/>
    <col min="16129" max="16129" width="15.140625" style="197" bestFit="1" customWidth="1"/>
    <col min="16130" max="16130" width="16.5703125" style="197" bestFit="1" customWidth="1"/>
    <col min="16131" max="16131" width="9.42578125" style="197" bestFit="1" customWidth="1"/>
    <col min="16132" max="16132" width="9.85546875" style="197" bestFit="1" customWidth="1"/>
    <col min="16133" max="16133" width="12.28515625" style="197" bestFit="1" customWidth="1"/>
    <col min="16134" max="16384" width="9.140625" style="197"/>
  </cols>
  <sheetData>
    <row r="1" spans="1:11" hidden="1" x14ac:dyDescent="0.25">
      <c r="A1" s="413"/>
      <c r="B1" s="490" t="s">
        <v>0</v>
      </c>
      <c r="C1" s="491"/>
      <c r="D1" s="491"/>
      <c r="E1" s="491"/>
      <c r="F1" s="491"/>
      <c r="G1" s="491"/>
      <c r="H1" s="492"/>
    </row>
    <row r="2" spans="1:11" hidden="1" x14ac:dyDescent="0.25">
      <c r="A2" s="414"/>
      <c r="B2" s="493" t="s">
        <v>1</v>
      </c>
      <c r="C2" s="494"/>
      <c r="D2" s="494"/>
      <c r="E2" s="494"/>
      <c r="F2" s="494"/>
      <c r="G2" s="494"/>
      <c r="H2" s="495"/>
    </row>
    <row r="3" spans="1:11" x14ac:dyDescent="0.25">
      <c r="A3" s="414"/>
      <c r="B3" s="22" t="s">
        <v>2</v>
      </c>
      <c r="C3" s="271"/>
      <c r="D3" s="272"/>
      <c r="E3" s="273"/>
      <c r="F3" s="273"/>
      <c r="G3" s="273"/>
      <c r="H3" s="114"/>
    </row>
    <row r="4" spans="1:11" x14ac:dyDescent="0.25">
      <c r="A4" s="414"/>
      <c r="B4" s="510" t="s">
        <v>447</v>
      </c>
      <c r="C4" s="511"/>
      <c r="D4" s="511"/>
      <c r="E4" s="511"/>
      <c r="F4" s="511"/>
      <c r="G4" s="511"/>
      <c r="H4" s="512"/>
    </row>
    <row r="5" spans="1:11" x14ac:dyDescent="0.25">
      <c r="A5" s="414"/>
      <c r="B5" s="312" t="s">
        <v>768</v>
      </c>
      <c r="C5" s="274"/>
      <c r="D5" s="275"/>
      <c r="E5" s="274"/>
      <c r="F5" s="274"/>
      <c r="G5" s="274"/>
      <c r="H5" s="54"/>
    </row>
    <row r="6" spans="1:11" x14ac:dyDescent="0.25">
      <c r="A6" s="414"/>
      <c r="B6" s="22"/>
      <c r="C6" s="274"/>
      <c r="D6" s="275"/>
      <c r="E6" s="274"/>
      <c r="F6" s="274"/>
      <c r="G6" s="274"/>
      <c r="H6" s="54"/>
    </row>
    <row r="7" spans="1:11" ht="30" x14ac:dyDescent="0.25">
      <c r="A7" s="414"/>
      <c r="B7" s="209" t="s">
        <v>4</v>
      </c>
      <c r="C7" s="48" t="s">
        <v>5</v>
      </c>
      <c r="D7" s="49" t="s">
        <v>6</v>
      </c>
      <c r="E7" s="211" t="s">
        <v>7</v>
      </c>
      <c r="F7" s="50" t="s">
        <v>8</v>
      </c>
      <c r="G7" s="212" t="s">
        <v>9</v>
      </c>
      <c r="H7" s="50" t="s">
        <v>10</v>
      </c>
      <c r="J7" s="257"/>
    </row>
    <row r="8" spans="1:11" x14ac:dyDescent="0.25">
      <c r="A8" s="414"/>
      <c r="B8" s="22" t="s">
        <v>11</v>
      </c>
      <c r="C8" s="115"/>
      <c r="D8" s="116"/>
      <c r="E8" s="117"/>
      <c r="F8" s="117"/>
      <c r="G8" s="117"/>
      <c r="H8" s="118"/>
      <c r="J8" s="257"/>
    </row>
    <row r="9" spans="1:11" x14ac:dyDescent="0.25">
      <c r="A9" s="414"/>
      <c r="B9" s="199" t="s">
        <v>12</v>
      </c>
      <c r="C9" s="213"/>
      <c r="D9" s="276"/>
      <c r="E9" s="415"/>
      <c r="F9" s="278"/>
      <c r="G9" s="278"/>
      <c r="H9" s="416"/>
      <c r="J9" s="257"/>
    </row>
    <row r="10" spans="1:11" x14ac:dyDescent="0.25">
      <c r="A10" s="414"/>
      <c r="B10" s="219" t="s">
        <v>13</v>
      </c>
      <c r="C10" s="213"/>
      <c r="D10" s="276"/>
      <c r="E10" s="415"/>
      <c r="F10" s="278"/>
      <c r="G10" s="278"/>
      <c r="H10" s="416"/>
      <c r="J10" s="197"/>
    </row>
    <row r="11" spans="1:11" x14ac:dyDescent="0.25">
      <c r="A11" s="414"/>
      <c r="B11" s="220" t="s">
        <v>448</v>
      </c>
      <c r="C11" s="235" t="s">
        <v>15</v>
      </c>
      <c r="D11" s="18">
        <v>1750</v>
      </c>
      <c r="E11" s="417">
        <v>17957.07</v>
      </c>
      <c r="F11" s="323">
        <v>4.6399999999999997</v>
      </c>
      <c r="G11" s="323">
        <v>5.6249999999999991</v>
      </c>
      <c r="H11" s="230" t="s">
        <v>449</v>
      </c>
      <c r="I11" s="246"/>
      <c r="J11" s="61"/>
      <c r="K11" s="61"/>
    </row>
    <row r="12" spans="1:11" x14ac:dyDescent="0.25">
      <c r="A12" s="414"/>
      <c r="B12" s="220" t="s">
        <v>450</v>
      </c>
      <c r="C12" s="235" t="s">
        <v>15</v>
      </c>
      <c r="D12" s="18">
        <v>1750</v>
      </c>
      <c r="E12" s="417">
        <v>17846.349999999999</v>
      </c>
      <c r="F12" s="323">
        <v>4.6100000000000003</v>
      </c>
      <c r="G12" s="323">
        <v>5.15</v>
      </c>
      <c r="H12" s="230" t="s">
        <v>451</v>
      </c>
      <c r="I12" s="246"/>
      <c r="J12" s="61"/>
      <c r="K12" s="61"/>
    </row>
    <row r="13" spans="1:11" x14ac:dyDescent="0.25">
      <c r="A13" s="414"/>
      <c r="B13" s="220" t="s">
        <v>67</v>
      </c>
      <c r="C13" s="235" t="s">
        <v>15</v>
      </c>
      <c r="D13" s="18">
        <v>1610</v>
      </c>
      <c r="E13" s="417">
        <v>16739.77</v>
      </c>
      <c r="F13" s="323">
        <v>4.32</v>
      </c>
      <c r="G13" s="323">
        <v>4.95</v>
      </c>
      <c r="H13" s="230" t="s">
        <v>68</v>
      </c>
      <c r="I13" s="246"/>
      <c r="J13" s="61"/>
      <c r="K13" s="61"/>
    </row>
    <row r="14" spans="1:11" x14ac:dyDescent="0.25">
      <c r="A14" s="414"/>
      <c r="B14" s="220" t="s">
        <v>21</v>
      </c>
      <c r="C14" s="235" t="s">
        <v>15</v>
      </c>
      <c r="D14" s="18">
        <v>1500</v>
      </c>
      <c r="E14" s="417">
        <v>16120.11</v>
      </c>
      <c r="F14" s="323">
        <v>4.16</v>
      </c>
      <c r="G14" s="323">
        <v>5.1100000000000003</v>
      </c>
      <c r="H14" s="230" t="s">
        <v>22</v>
      </c>
      <c r="I14" s="246"/>
      <c r="J14" s="61"/>
      <c r="K14" s="61"/>
    </row>
    <row r="15" spans="1:11" x14ac:dyDescent="0.25">
      <c r="A15" s="414"/>
      <c r="B15" s="220" t="s">
        <v>38</v>
      </c>
      <c r="C15" s="235" t="s">
        <v>15</v>
      </c>
      <c r="D15" s="18">
        <v>1300</v>
      </c>
      <c r="E15" s="417">
        <v>13575.33</v>
      </c>
      <c r="F15" s="323">
        <v>3.51</v>
      </c>
      <c r="G15" s="323">
        <v>5.1550000000000002</v>
      </c>
      <c r="H15" s="230" t="s">
        <v>39</v>
      </c>
      <c r="I15" s="246"/>
      <c r="J15" s="61"/>
      <c r="K15" s="61"/>
    </row>
    <row r="16" spans="1:11" x14ac:dyDescent="0.25">
      <c r="A16" s="414"/>
      <c r="B16" s="220" t="s">
        <v>23</v>
      </c>
      <c r="C16" s="235" t="s">
        <v>15</v>
      </c>
      <c r="D16" s="18">
        <v>1000</v>
      </c>
      <c r="E16" s="417">
        <v>10249.74</v>
      </c>
      <c r="F16" s="323">
        <v>2.65</v>
      </c>
      <c r="G16" s="323">
        <v>5.0599999999999996</v>
      </c>
      <c r="H16" s="230" t="s">
        <v>24</v>
      </c>
      <c r="I16" s="246"/>
      <c r="J16" s="61"/>
      <c r="K16" s="61"/>
    </row>
    <row r="17" spans="1:14" x14ac:dyDescent="0.25">
      <c r="A17" s="414"/>
      <c r="B17" s="220" t="s">
        <v>452</v>
      </c>
      <c r="C17" s="235" t="s">
        <v>15</v>
      </c>
      <c r="D17" s="18">
        <v>1000</v>
      </c>
      <c r="E17" s="417">
        <v>10128.530000000001</v>
      </c>
      <c r="F17" s="323">
        <v>2.62</v>
      </c>
      <c r="G17" s="323">
        <v>5.5299000000000005</v>
      </c>
      <c r="H17" s="230" t="s">
        <v>453</v>
      </c>
      <c r="I17" s="246"/>
      <c r="J17" s="61"/>
      <c r="K17" s="61"/>
    </row>
    <row r="18" spans="1:14" x14ac:dyDescent="0.25">
      <c r="A18" s="414"/>
      <c r="B18" s="220" t="s">
        <v>454</v>
      </c>
      <c r="C18" s="235" t="s">
        <v>15</v>
      </c>
      <c r="D18" s="18">
        <v>1000</v>
      </c>
      <c r="E18" s="417">
        <v>10101.799999999999</v>
      </c>
      <c r="F18" s="323">
        <v>2.61</v>
      </c>
      <c r="G18" s="323">
        <v>6.8949999999999996</v>
      </c>
      <c r="H18" s="230" t="s">
        <v>455</v>
      </c>
      <c r="I18" s="246"/>
      <c r="J18" s="61"/>
      <c r="K18" s="61"/>
    </row>
    <row r="19" spans="1:14" x14ac:dyDescent="0.25">
      <c r="A19" s="414"/>
      <c r="B19" s="220" t="s">
        <v>340</v>
      </c>
      <c r="C19" s="235" t="s">
        <v>15</v>
      </c>
      <c r="D19" s="18">
        <v>1000</v>
      </c>
      <c r="E19" s="417">
        <v>10073.1</v>
      </c>
      <c r="F19" s="323">
        <v>2.6</v>
      </c>
      <c r="G19" s="323">
        <v>5.0025000000000004</v>
      </c>
      <c r="H19" s="230" t="s">
        <v>341</v>
      </c>
      <c r="I19" s="246"/>
      <c r="J19" s="61"/>
      <c r="K19" s="61"/>
    </row>
    <row r="20" spans="1:14" x14ac:dyDescent="0.25">
      <c r="A20" s="414"/>
      <c r="B20" s="220" t="s">
        <v>741</v>
      </c>
      <c r="C20" s="235" t="s">
        <v>15</v>
      </c>
      <c r="D20" s="18">
        <v>1000</v>
      </c>
      <c r="E20" s="417">
        <v>10022.26</v>
      </c>
      <c r="F20" s="323">
        <v>2.59</v>
      </c>
      <c r="G20" s="323">
        <v>5.85</v>
      </c>
      <c r="H20" s="230" t="s">
        <v>742</v>
      </c>
      <c r="I20" s="246"/>
      <c r="J20" s="61"/>
      <c r="K20" s="61"/>
    </row>
    <row r="21" spans="1:14" x14ac:dyDescent="0.25">
      <c r="A21" s="414"/>
      <c r="B21" s="220" t="s">
        <v>762</v>
      </c>
      <c r="C21" s="235" t="s">
        <v>15</v>
      </c>
      <c r="D21" s="18">
        <v>1000</v>
      </c>
      <c r="E21" s="417">
        <v>10012.68</v>
      </c>
      <c r="F21" s="323">
        <v>2.59</v>
      </c>
      <c r="G21" s="323">
        <v>5.9700000000000006</v>
      </c>
      <c r="H21" s="230" t="s">
        <v>763</v>
      </c>
      <c r="I21" s="246"/>
      <c r="J21" s="61"/>
      <c r="K21" s="61"/>
    </row>
    <row r="22" spans="1:14" x14ac:dyDescent="0.25">
      <c r="A22" s="414"/>
      <c r="B22" s="220" t="s">
        <v>456</v>
      </c>
      <c r="C22" s="235" t="s">
        <v>15</v>
      </c>
      <c r="D22" s="18">
        <v>750</v>
      </c>
      <c r="E22" s="417">
        <v>7816.4</v>
      </c>
      <c r="F22" s="323">
        <v>2.02</v>
      </c>
      <c r="G22" s="323">
        <v>5.15</v>
      </c>
      <c r="H22" s="230" t="s">
        <v>457</v>
      </c>
      <c r="I22" s="246"/>
      <c r="J22" s="61"/>
      <c r="K22" s="61"/>
    </row>
    <row r="23" spans="1:14" x14ac:dyDescent="0.25">
      <c r="A23" s="414"/>
      <c r="B23" s="220" t="s">
        <v>764</v>
      </c>
      <c r="C23" s="235" t="s">
        <v>15</v>
      </c>
      <c r="D23" s="18">
        <v>650</v>
      </c>
      <c r="E23" s="417">
        <v>6521.04</v>
      </c>
      <c r="F23" s="323">
        <v>1.68</v>
      </c>
      <c r="G23" s="323">
        <v>5.8268000000000004</v>
      </c>
      <c r="H23" s="230" t="s">
        <v>765</v>
      </c>
      <c r="I23" s="246"/>
      <c r="J23" s="61"/>
      <c r="K23" s="61"/>
    </row>
    <row r="24" spans="1:14" x14ac:dyDescent="0.25">
      <c r="A24" s="414"/>
      <c r="B24" s="220" t="s">
        <v>760</v>
      </c>
      <c r="C24" s="235" t="s">
        <v>230</v>
      </c>
      <c r="D24" s="18">
        <v>400</v>
      </c>
      <c r="E24" s="417">
        <v>4017.92</v>
      </c>
      <c r="F24" s="323">
        <v>1.04</v>
      </c>
      <c r="G24" s="323">
        <v>5.9443999999999999</v>
      </c>
      <c r="H24" s="230" t="s">
        <v>761</v>
      </c>
      <c r="I24" s="246"/>
      <c r="J24" s="61"/>
      <c r="K24" s="61"/>
    </row>
    <row r="25" spans="1:14" x14ac:dyDescent="0.25">
      <c r="A25" s="414"/>
      <c r="B25" s="220" t="s">
        <v>69</v>
      </c>
      <c r="C25" s="235" t="s">
        <v>15</v>
      </c>
      <c r="D25" s="18">
        <v>190</v>
      </c>
      <c r="E25" s="417">
        <v>1971.08</v>
      </c>
      <c r="F25" s="323">
        <v>0.51</v>
      </c>
      <c r="G25" s="323">
        <v>4.8899999999999997</v>
      </c>
      <c r="H25" s="230" t="s">
        <v>70</v>
      </c>
      <c r="I25" s="246"/>
      <c r="J25" s="61"/>
      <c r="K25" s="61"/>
    </row>
    <row r="26" spans="1:14" x14ac:dyDescent="0.25">
      <c r="A26" s="414"/>
      <c r="B26" s="220" t="s">
        <v>460</v>
      </c>
      <c r="C26" s="235" t="s">
        <v>15</v>
      </c>
      <c r="D26" s="18">
        <v>150</v>
      </c>
      <c r="E26" s="417">
        <v>1546.45</v>
      </c>
      <c r="F26" s="323">
        <v>0.4</v>
      </c>
      <c r="G26" s="323">
        <v>4.7849999999999993</v>
      </c>
      <c r="H26" s="230" t="s">
        <v>461</v>
      </c>
      <c r="I26" s="246"/>
      <c r="J26" s="61"/>
      <c r="K26" s="61"/>
    </row>
    <row r="27" spans="1:14" x14ac:dyDescent="0.25">
      <c r="A27" s="414"/>
      <c r="B27" s="220" t="s">
        <v>462</v>
      </c>
      <c r="C27" s="235" t="s">
        <v>15</v>
      </c>
      <c r="D27" s="18">
        <v>100</v>
      </c>
      <c r="E27" s="417">
        <v>1075.3800000000001</v>
      </c>
      <c r="F27" s="323">
        <v>0.28000000000000003</v>
      </c>
      <c r="G27" s="323">
        <v>5.0599999999999996</v>
      </c>
      <c r="H27" s="230" t="s">
        <v>463</v>
      </c>
      <c r="I27" s="246"/>
      <c r="J27" s="57"/>
      <c r="K27" s="52"/>
    </row>
    <row r="28" spans="1:14" s="352" customFormat="1" x14ac:dyDescent="0.25">
      <c r="A28" s="418"/>
      <c r="B28" s="220" t="s">
        <v>816</v>
      </c>
      <c r="C28" s="235" t="s">
        <v>15</v>
      </c>
      <c r="D28" s="18">
        <v>30</v>
      </c>
      <c r="E28" s="417">
        <v>322.58</v>
      </c>
      <c r="F28" s="323">
        <v>0.08</v>
      </c>
      <c r="G28" s="323">
        <v>3.7074999999999996</v>
      </c>
      <c r="H28" s="230" t="s">
        <v>464</v>
      </c>
      <c r="I28" s="246"/>
      <c r="J28" s="57"/>
      <c r="K28" s="52"/>
      <c r="L28" s="197"/>
      <c r="M28" s="113"/>
      <c r="N28" s="113"/>
    </row>
    <row r="29" spans="1:14" x14ac:dyDescent="0.25">
      <c r="A29" s="414"/>
      <c r="B29" s="199" t="s">
        <v>77</v>
      </c>
      <c r="C29" s="213"/>
      <c r="D29" s="119"/>
      <c r="E29" s="419">
        <f>SUM(E11:E28)</f>
        <v>166097.59000000003</v>
      </c>
      <c r="F29" s="419">
        <f>SUM(F11:F28)</f>
        <v>42.910000000000004</v>
      </c>
      <c r="G29" s="420"/>
      <c r="H29" s="416"/>
      <c r="J29" s="197"/>
    </row>
    <row r="30" spans="1:14" x14ac:dyDescent="0.25">
      <c r="A30" s="414"/>
      <c r="B30" s="111" t="s">
        <v>352</v>
      </c>
      <c r="C30" s="213"/>
      <c r="D30" s="119"/>
      <c r="E30" s="420"/>
      <c r="F30" s="420"/>
      <c r="G30" s="420"/>
      <c r="H30" s="230"/>
      <c r="J30" s="197"/>
    </row>
    <row r="31" spans="1:14" x14ac:dyDescent="0.25">
      <c r="A31" s="414"/>
      <c r="B31" s="219" t="s">
        <v>13</v>
      </c>
      <c r="C31" s="213"/>
      <c r="D31" s="119"/>
      <c r="E31" s="420"/>
      <c r="F31" s="420"/>
      <c r="G31" s="420"/>
      <c r="H31" s="230"/>
      <c r="J31" s="197"/>
    </row>
    <row r="32" spans="1:14" x14ac:dyDescent="0.25">
      <c r="A32" s="414"/>
      <c r="B32" s="407" t="s">
        <v>465</v>
      </c>
      <c r="C32" s="407" t="s">
        <v>15</v>
      </c>
      <c r="D32" s="18">
        <v>18</v>
      </c>
      <c r="E32" s="417">
        <v>241.12</v>
      </c>
      <c r="F32" s="323">
        <v>0.06</v>
      </c>
      <c r="G32" s="407">
        <v>4.2349999999999994</v>
      </c>
      <c r="H32" s="407" t="s">
        <v>466</v>
      </c>
      <c r="J32" s="197"/>
    </row>
    <row r="33" spans="1:11" x14ac:dyDescent="0.25">
      <c r="A33" s="414"/>
      <c r="B33" s="407" t="s">
        <v>467</v>
      </c>
      <c r="C33" s="407" t="s">
        <v>15</v>
      </c>
      <c r="D33" s="18">
        <v>20</v>
      </c>
      <c r="E33" s="417">
        <v>199.8</v>
      </c>
      <c r="F33" s="323">
        <v>0.05</v>
      </c>
      <c r="G33" s="407">
        <v>4.0048000000000004</v>
      </c>
      <c r="H33" s="407" t="s">
        <v>468</v>
      </c>
      <c r="J33" s="197"/>
    </row>
    <row r="34" spans="1:11" x14ac:dyDescent="0.25">
      <c r="A34" s="414"/>
      <c r="B34" s="407" t="s">
        <v>469</v>
      </c>
      <c r="C34" s="407" t="s">
        <v>15</v>
      </c>
      <c r="D34" s="18">
        <v>8</v>
      </c>
      <c r="E34" s="417">
        <v>108.86</v>
      </c>
      <c r="F34" s="323">
        <v>0.03</v>
      </c>
      <c r="G34" s="407">
        <v>4.1749999999999998</v>
      </c>
      <c r="H34" s="230" t="s">
        <v>470</v>
      </c>
      <c r="J34" s="197"/>
    </row>
    <row r="35" spans="1:11" x14ac:dyDescent="0.25">
      <c r="A35" s="414"/>
      <c r="B35" s="199" t="s">
        <v>77</v>
      </c>
      <c r="C35" s="213"/>
      <c r="D35" s="119"/>
      <c r="E35" s="419">
        <f>SUM(E32:E34)</f>
        <v>549.78</v>
      </c>
      <c r="F35" s="419">
        <f>SUM(F32:F34)</f>
        <v>0.14000000000000001</v>
      </c>
      <c r="G35" s="420"/>
      <c r="H35" s="230"/>
      <c r="J35" s="197"/>
    </row>
    <row r="36" spans="1:11" x14ac:dyDescent="0.25">
      <c r="A36" s="414"/>
      <c r="B36" s="199" t="s">
        <v>355</v>
      </c>
      <c r="C36" s="213"/>
      <c r="D36" s="71"/>
      <c r="E36" s="420"/>
      <c r="F36" s="420"/>
      <c r="G36" s="420"/>
      <c r="H36" s="230"/>
      <c r="I36" s="246"/>
      <c r="J36" s="246"/>
      <c r="K36" s="246"/>
    </row>
    <row r="37" spans="1:11" x14ac:dyDescent="0.25">
      <c r="A37" s="414"/>
      <c r="B37" s="220" t="s">
        <v>817</v>
      </c>
      <c r="C37" s="220" t="s">
        <v>356</v>
      </c>
      <c r="D37" s="72">
        <v>14</v>
      </c>
      <c r="E37" s="417">
        <v>1321.03</v>
      </c>
      <c r="F37" s="417">
        <v>0.34</v>
      </c>
      <c r="G37" s="421">
        <v>5.7199</v>
      </c>
      <c r="H37" s="230" t="s">
        <v>471</v>
      </c>
      <c r="I37" s="246"/>
      <c r="J37" s="246"/>
      <c r="K37" s="246"/>
    </row>
    <row r="38" spans="1:11" x14ac:dyDescent="0.25">
      <c r="A38" s="414"/>
      <c r="B38" s="220" t="s">
        <v>818</v>
      </c>
      <c r="C38" s="220" t="s">
        <v>356</v>
      </c>
      <c r="D38" s="72">
        <v>14</v>
      </c>
      <c r="E38" s="417">
        <v>1301.24</v>
      </c>
      <c r="F38" s="417">
        <v>0.34</v>
      </c>
      <c r="G38" s="421">
        <v>5.82</v>
      </c>
      <c r="H38" s="230" t="s">
        <v>472</v>
      </c>
      <c r="I38" s="246"/>
      <c r="J38" s="246"/>
      <c r="K38" s="246"/>
    </row>
    <row r="39" spans="1:11" x14ac:dyDescent="0.25">
      <c r="A39" s="414"/>
      <c r="B39" s="220" t="s">
        <v>819</v>
      </c>
      <c r="C39" s="220" t="s">
        <v>356</v>
      </c>
      <c r="D39" s="72">
        <v>14</v>
      </c>
      <c r="E39" s="417">
        <v>1280.8599999999999</v>
      </c>
      <c r="F39" s="417">
        <v>0.33</v>
      </c>
      <c r="G39" s="421">
        <v>5.9249999999999998</v>
      </c>
      <c r="H39" s="230" t="s">
        <v>473</v>
      </c>
      <c r="I39" s="246"/>
      <c r="J39" s="246"/>
      <c r="K39" s="246"/>
    </row>
    <row r="40" spans="1:11" x14ac:dyDescent="0.25">
      <c r="A40" s="414"/>
      <c r="B40" s="220" t="s">
        <v>820</v>
      </c>
      <c r="C40" s="220" t="s">
        <v>356</v>
      </c>
      <c r="D40" s="72">
        <v>14</v>
      </c>
      <c r="E40" s="417">
        <v>1255.69</v>
      </c>
      <c r="F40" s="417">
        <v>0.32</v>
      </c>
      <c r="G40" s="421">
        <v>6.2398999999999996</v>
      </c>
      <c r="H40" s="230" t="s">
        <v>474</v>
      </c>
      <c r="I40" s="246"/>
      <c r="J40" s="246"/>
      <c r="K40" s="246"/>
    </row>
    <row r="41" spans="1:11" x14ac:dyDescent="0.25">
      <c r="A41" s="414"/>
      <c r="B41" s="220" t="s">
        <v>821</v>
      </c>
      <c r="C41" s="220" t="s">
        <v>356</v>
      </c>
      <c r="D41" s="72">
        <v>12</v>
      </c>
      <c r="E41" s="417">
        <v>1197.6300000000001</v>
      </c>
      <c r="F41" s="417">
        <v>0.31</v>
      </c>
      <c r="G41" s="421">
        <v>4.5049999999999999</v>
      </c>
      <c r="H41" s="230" t="s">
        <v>475</v>
      </c>
      <c r="I41" s="246"/>
      <c r="J41" s="246"/>
      <c r="K41" s="246"/>
    </row>
    <row r="42" spans="1:11" x14ac:dyDescent="0.25">
      <c r="A42" s="414"/>
      <c r="B42" s="220" t="s">
        <v>794</v>
      </c>
      <c r="C42" s="220" t="s">
        <v>356</v>
      </c>
      <c r="D42" s="72">
        <v>12</v>
      </c>
      <c r="E42" s="417">
        <v>1182.78</v>
      </c>
      <c r="F42" s="417">
        <v>0.31</v>
      </c>
      <c r="G42" s="421">
        <v>4.9674999999999994</v>
      </c>
      <c r="H42" s="230" t="s">
        <v>357</v>
      </c>
      <c r="I42" s="246"/>
      <c r="J42" s="246"/>
      <c r="K42" s="246"/>
    </row>
    <row r="43" spans="1:11" x14ac:dyDescent="0.25">
      <c r="A43" s="414"/>
      <c r="B43" s="220" t="s">
        <v>822</v>
      </c>
      <c r="C43" s="220" t="s">
        <v>356</v>
      </c>
      <c r="D43" s="72">
        <v>12</v>
      </c>
      <c r="E43" s="417">
        <v>1149.72</v>
      </c>
      <c r="F43" s="417">
        <v>0.3</v>
      </c>
      <c r="G43" s="421">
        <v>5.4849999999999994</v>
      </c>
      <c r="H43" s="230" t="s">
        <v>477</v>
      </c>
      <c r="I43" s="246"/>
      <c r="J43" s="246"/>
      <c r="K43" s="246"/>
    </row>
    <row r="44" spans="1:11" x14ac:dyDescent="0.25">
      <c r="A44" s="414"/>
      <c r="B44" s="220" t="s">
        <v>823</v>
      </c>
      <c r="C44" s="220" t="s">
        <v>356</v>
      </c>
      <c r="D44" s="72">
        <v>12</v>
      </c>
      <c r="E44" s="417">
        <v>1165.99</v>
      </c>
      <c r="F44" s="417">
        <v>0.3</v>
      </c>
      <c r="G44" s="421">
        <v>5.35</v>
      </c>
      <c r="H44" s="230" t="s">
        <v>476</v>
      </c>
      <c r="I44" s="246"/>
      <c r="J44" s="246"/>
      <c r="K44" s="246"/>
    </row>
    <row r="45" spans="1:11" x14ac:dyDescent="0.25">
      <c r="A45" s="414"/>
      <c r="B45" s="199" t="s">
        <v>77</v>
      </c>
      <c r="C45" s="213"/>
      <c r="D45" s="71"/>
      <c r="E45" s="419">
        <f>SUM(E37:E44)</f>
        <v>9854.9399999999987</v>
      </c>
      <c r="F45" s="419">
        <f>SUM(F37:F44)</f>
        <v>2.5499999999999998</v>
      </c>
      <c r="G45" s="420"/>
      <c r="H45" s="230"/>
      <c r="J45" s="197"/>
    </row>
    <row r="46" spans="1:11" x14ac:dyDescent="0.25">
      <c r="A46" s="414"/>
      <c r="B46" s="233" t="s">
        <v>79</v>
      </c>
      <c r="C46" s="320"/>
      <c r="D46" s="321"/>
      <c r="E46" s="322"/>
      <c r="F46" s="323"/>
      <c r="G46" s="323"/>
      <c r="H46" s="230"/>
      <c r="J46" s="197"/>
    </row>
    <row r="47" spans="1:11" x14ac:dyDescent="0.25">
      <c r="A47" s="414"/>
      <c r="B47" s="233" t="s">
        <v>80</v>
      </c>
      <c r="C47" s="320"/>
      <c r="D47" s="51"/>
      <c r="E47" s="322"/>
      <c r="F47" s="323"/>
      <c r="G47" s="323"/>
      <c r="H47" s="230"/>
      <c r="J47" s="197"/>
    </row>
    <row r="48" spans="1:11" x14ac:dyDescent="0.25">
      <c r="A48" s="414"/>
      <c r="B48" s="324" t="s">
        <v>478</v>
      </c>
      <c r="C48" s="320" t="s">
        <v>88</v>
      </c>
      <c r="D48" s="51">
        <v>40000000</v>
      </c>
      <c r="E48" s="322">
        <v>40247.29</v>
      </c>
      <c r="F48" s="322">
        <v>10.4</v>
      </c>
      <c r="G48" s="322">
        <v>5.3904999999999994</v>
      </c>
      <c r="H48" s="230" t="s">
        <v>479</v>
      </c>
      <c r="J48" s="197"/>
    </row>
    <row r="49" spans="1:10" x14ac:dyDescent="0.25">
      <c r="A49" s="414"/>
      <c r="B49" s="324" t="s">
        <v>278</v>
      </c>
      <c r="C49" s="320" t="s">
        <v>88</v>
      </c>
      <c r="D49" s="51">
        <v>30000000</v>
      </c>
      <c r="E49" s="322">
        <v>31487.13</v>
      </c>
      <c r="F49" s="322">
        <v>8.1300000000000008</v>
      </c>
      <c r="G49" s="322">
        <v>4.8100999999999994</v>
      </c>
      <c r="H49" s="230" t="s">
        <v>279</v>
      </c>
      <c r="J49" s="197"/>
    </row>
    <row r="50" spans="1:10" x14ac:dyDescent="0.25">
      <c r="A50" s="414"/>
      <c r="B50" s="324" t="s">
        <v>95</v>
      </c>
      <c r="C50" s="320" t="s">
        <v>88</v>
      </c>
      <c r="D50" s="51">
        <v>25500000</v>
      </c>
      <c r="E50" s="322">
        <v>27073.86</v>
      </c>
      <c r="F50" s="322">
        <v>6.99</v>
      </c>
      <c r="G50" s="322">
        <v>5.2336</v>
      </c>
      <c r="H50" s="230" t="s">
        <v>96</v>
      </c>
      <c r="J50" s="197"/>
    </row>
    <row r="51" spans="1:10" x14ac:dyDescent="0.25">
      <c r="A51" s="414"/>
      <c r="B51" s="324" t="s">
        <v>480</v>
      </c>
      <c r="C51" s="320" t="s">
        <v>88</v>
      </c>
      <c r="D51" s="51">
        <v>19620000</v>
      </c>
      <c r="E51" s="322">
        <v>21212.28</v>
      </c>
      <c r="F51" s="322">
        <v>5.48</v>
      </c>
      <c r="G51" s="322">
        <v>5.9649999999999999</v>
      </c>
      <c r="H51" s="230" t="s">
        <v>481</v>
      </c>
      <c r="J51" s="197"/>
    </row>
    <row r="52" spans="1:10" x14ac:dyDescent="0.25">
      <c r="A52" s="414"/>
      <c r="B52" s="324" t="s">
        <v>824</v>
      </c>
      <c r="C52" s="320" t="s">
        <v>88</v>
      </c>
      <c r="D52" s="51">
        <v>20000000</v>
      </c>
      <c r="E52" s="322">
        <v>20857.939999999999</v>
      </c>
      <c r="F52" s="322">
        <v>5.39</v>
      </c>
      <c r="G52" s="322">
        <v>4.7917999999999994</v>
      </c>
      <c r="H52" s="230" t="s">
        <v>482</v>
      </c>
      <c r="J52" s="197"/>
    </row>
    <row r="53" spans="1:10" x14ac:dyDescent="0.25">
      <c r="A53" s="414"/>
      <c r="B53" s="324" t="s">
        <v>200</v>
      </c>
      <c r="C53" s="320" t="s">
        <v>88</v>
      </c>
      <c r="D53" s="51">
        <v>15000000</v>
      </c>
      <c r="E53" s="322">
        <v>14996.33</v>
      </c>
      <c r="F53" s="322">
        <v>3.87</v>
      </c>
      <c r="G53" s="322">
        <v>5.6758999999999995</v>
      </c>
      <c r="H53" s="230" t="s">
        <v>201</v>
      </c>
      <c r="J53" s="197"/>
    </row>
    <row r="54" spans="1:10" x14ac:dyDescent="0.25">
      <c r="A54" s="414"/>
      <c r="B54" s="324" t="s">
        <v>483</v>
      </c>
      <c r="C54" s="320" t="s">
        <v>88</v>
      </c>
      <c r="D54" s="51">
        <v>13000000</v>
      </c>
      <c r="E54" s="322">
        <v>13863.92</v>
      </c>
      <c r="F54" s="322">
        <v>3.58</v>
      </c>
      <c r="G54" s="322">
        <v>6.1316999999999995</v>
      </c>
      <c r="H54" s="230" t="s">
        <v>484</v>
      </c>
      <c r="J54" s="197"/>
    </row>
    <row r="55" spans="1:10" x14ac:dyDescent="0.25">
      <c r="A55" s="414"/>
      <c r="B55" s="324" t="s">
        <v>485</v>
      </c>
      <c r="C55" s="320" t="s">
        <v>88</v>
      </c>
      <c r="D55" s="51">
        <v>10000000</v>
      </c>
      <c r="E55" s="322">
        <v>10080.11</v>
      </c>
      <c r="F55" s="322">
        <v>2.6</v>
      </c>
      <c r="G55" s="322">
        <v>4.7949999999999999</v>
      </c>
      <c r="H55" s="230" t="s">
        <v>486</v>
      </c>
      <c r="J55" s="197"/>
    </row>
    <row r="56" spans="1:10" x14ac:dyDescent="0.25">
      <c r="A56" s="414"/>
      <c r="B56" s="324" t="s">
        <v>487</v>
      </c>
      <c r="C56" s="320" t="s">
        <v>88</v>
      </c>
      <c r="D56" s="51">
        <v>7500000</v>
      </c>
      <c r="E56" s="322">
        <v>8178.11</v>
      </c>
      <c r="F56" s="322">
        <v>2.11</v>
      </c>
      <c r="G56" s="322">
        <v>6.1366999999999994</v>
      </c>
      <c r="H56" s="230" t="s">
        <v>488</v>
      </c>
      <c r="J56" s="197"/>
    </row>
    <row r="57" spans="1:10" x14ac:dyDescent="0.25">
      <c r="A57" s="414"/>
      <c r="B57" s="324" t="s">
        <v>489</v>
      </c>
      <c r="C57" s="320" t="s">
        <v>88</v>
      </c>
      <c r="D57" s="51">
        <v>3122100</v>
      </c>
      <c r="E57" s="322">
        <v>3349.1</v>
      </c>
      <c r="F57" s="322">
        <v>0.87</v>
      </c>
      <c r="G57" s="322">
        <v>6.1166999999999998</v>
      </c>
      <c r="H57" s="230" t="s">
        <v>490</v>
      </c>
      <c r="J57" s="197"/>
    </row>
    <row r="58" spans="1:10" x14ac:dyDescent="0.25">
      <c r="A58" s="414"/>
      <c r="B58" s="324" t="s">
        <v>491</v>
      </c>
      <c r="C58" s="320" t="s">
        <v>88</v>
      </c>
      <c r="D58" s="51">
        <v>2000000</v>
      </c>
      <c r="E58" s="322">
        <v>2183.0700000000002</v>
      </c>
      <c r="F58" s="322">
        <v>0.56000000000000005</v>
      </c>
      <c r="G58" s="322">
        <v>6.1299000000000001</v>
      </c>
      <c r="H58" s="230" t="s">
        <v>492</v>
      </c>
      <c r="J58" s="197"/>
    </row>
    <row r="59" spans="1:10" x14ac:dyDescent="0.25">
      <c r="A59" s="414"/>
      <c r="B59" s="324" t="s">
        <v>493</v>
      </c>
      <c r="C59" s="320" t="s">
        <v>88</v>
      </c>
      <c r="D59" s="51">
        <v>2000000</v>
      </c>
      <c r="E59" s="322">
        <v>2183.9899999999998</v>
      </c>
      <c r="F59" s="322">
        <v>0.56000000000000005</v>
      </c>
      <c r="G59" s="322">
        <v>6.15</v>
      </c>
      <c r="H59" s="230" t="s">
        <v>494</v>
      </c>
      <c r="J59" s="197"/>
    </row>
    <row r="60" spans="1:10" x14ac:dyDescent="0.25">
      <c r="A60" s="414"/>
      <c r="B60" s="324" t="s">
        <v>495</v>
      </c>
      <c r="C60" s="320" t="s">
        <v>88</v>
      </c>
      <c r="D60" s="51">
        <v>1000000</v>
      </c>
      <c r="E60" s="322">
        <v>1066.3499999999999</v>
      </c>
      <c r="F60" s="322">
        <v>0.28000000000000003</v>
      </c>
      <c r="G60" s="322">
        <v>6.1348999999999991</v>
      </c>
      <c r="H60" s="230" t="s">
        <v>496</v>
      </c>
      <c r="J60" s="197"/>
    </row>
    <row r="61" spans="1:10" x14ac:dyDescent="0.25">
      <c r="A61" s="414"/>
      <c r="B61" s="324" t="s">
        <v>825</v>
      </c>
      <c r="C61" s="320" t="s">
        <v>88</v>
      </c>
      <c r="D61" s="51">
        <v>1000000</v>
      </c>
      <c r="E61" s="322">
        <v>1031.72</v>
      </c>
      <c r="F61" s="322">
        <v>0.27</v>
      </c>
      <c r="G61" s="322">
        <v>4.8485999999999994</v>
      </c>
      <c r="H61" s="230" t="s">
        <v>497</v>
      </c>
      <c r="J61" s="197"/>
    </row>
    <row r="62" spans="1:10" x14ac:dyDescent="0.25">
      <c r="A62" s="414"/>
      <c r="B62" s="324" t="s">
        <v>498</v>
      </c>
      <c r="C62" s="320" t="s">
        <v>88</v>
      </c>
      <c r="D62" s="51">
        <v>127600</v>
      </c>
      <c r="E62" s="322">
        <v>137.66</v>
      </c>
      <c r="F62" s="322">
        <v>0.04</v>
      </c>
      <c r="G62" s="322">
        <v>5.8004999999999995</v>
      </c>
      <c r="H62" s="230" t="s">
        <v>499</v>
      </c>
      <c r="J62" s="197"/>
    </row>
    <row r="63" spans="1:10" x14ac:dyDescent="0.25">
      <c r="A63" s="414"/>
      <c r="B63" s="233" t="s">
        <v>77</v>
      </c>
      <c r="C63" s="326"/>
      <c r="D63" s="53"/>
      <c r="E63" s="327">
        <f>SUM(E48:E62)</f>
        <v>197948.86</v>
      </c>
      <c r="F63" s="327">
        <f>SUM(F48:F62)</f>
        <v>51.13</v>
      </c>
      <c r="G63" s="328"/>
      <c r="H63" s="230"/>
      <c r="J63" s="197"/>
    </row>
    <row r="64" spans="1:10" x14ac:dyDescent="0.25">
      <c r="A64" s="414"/>
      <c r="B64" s="233" t="s">
        <v>84</v>
      </c>
      <c r="C64" s="326"/>
      <c r="D64" s="53"/>
      <c r="E64" s="328"/>
      <c r="F64" s="328"/>
      <c r="G64" s="328"/>
      <c r="H64" s="230"/>
      <c r="J64" s="197"/>
    </row>
    <row r="65" spans="1:14" x14ac:dyDescent="0.25">
      <c r="A65" s="414"/>
      <c r="B65" s="233" t="s">
        <v>97</v>
      </c>
      <c r="C65" s="326"/>
      <c r="D65" s="53"/>
      <c r="E65" s="328"/>
      <c r="F65" s="328"/>
      <c r="G65" s="328"/>
      <c r="H65" s="230"/>
      <c r="J65" s="197"/>
    </row>
    <row r="66" spans="1:14" x14ac:dyDescent="0.25">
      <c r="A66" s="414"/>
      <c r="B66" s="324" t="s">
        <v>500</v>
      </c>
      <c r="C66" s="422" t="s">
        <v>293</v>
      </c>
      <c r="D66" s="120">
        <v>833</v>
      </c>
      <c r="E66" s="334">
        <v>827.86</v>
      </c>
      <c r="F66" s="334">
        <v>0.21</v>
      </c>
      <c r="G66" s="334">
        <v>3.9098000000000002</v>
      </c>
      <c r="H66" s="230" t="s">
        <v>501</v>
      </c>
      <c r="J66" s="197"/>
    </row>
    <row r="67" spans="1:14" x14ac:dyDescent="0.25">
      <c r="A67" s="414"/>
      <c r="B67" s="233" t="s">
        <v>77</v>
      </c>
      <c r="C67" s="326"/>
      <c r="D67" s="53"/>
      <c r="E67" s="423">
        <f>SUM(E66:E66)</f>
        <v>827.86</v>
      </c>
      <c r="F67" s="423">
        <f>SUM(F66:F66)</f>
        <v>0.21</v>
      </c>
      <c r="G67" s="328"/>
      <c r="H67" s="230"/>
      <c r="J67" s="197"/>
    </row>
    <row r="68" spans="1:14" s="352" customFormat="1" x14ac:dyDescent="0.25">
      <c r="A68" s="418"/>
      <c r="B68" s="223" t="s">
        <v>98</v>
      </c>
      <c r="C68" s="235"/>
      <c r="D68" s="18"/>
      <c r="E68" s="417"/>
      <c r="F68" s="380"/>
      <c r="G68" s="380"/>
      <c r="H68" s="217"/>
      <c r="I68" s="197"/>
      <c r="J68" s="197"/>
      <c r="K68" s="197"/>
      <c r="L68" s="197"/>
      <c r="M68" s="113"/>
      <c r="N68" s="113"/>
    </row>
    <row r="69" spans="1:14" s="352" customFormat="1" x14ac:dyDescent="0.25">
      <c r="A69" s="418"/>
      <c r="B69" s="223" t="s">
        <v>99</v>
      </c>
      <c r="C69" s="235"/>
      <c r="D69" s="18"/>
      <c r="E69" s="417">
        <v>11807.51</v>
      </c>
      <c r="F69" s="121">
        <v>3.05</v>
      </c>
      <c r="G69" s="122"/>
      <c r="H69" s="217"/>
      <c r="I69" s="246"/>
      <c r="J69" s="197"/>
      <c r="K69" s="197"/>
      <c r="L69" s="197"/>
      <c r="M69" s="113"/>
      <c r="N69" s="113"/>
    </row>
    <row r="70" spans="1:14" s="352" customFormat="1" x14ac:dyDescent="0.25">
      <c r="A70" s="418"/>
      <c r="B70" s="223" t="s">
        <v>100</v>
      </c>
      <c r="C70" s="235"/>
      <c r="D70" s="259"/>
      <c r="E70" s="417">
        <v>45.77</v>
      </c>
      <c r="F70" s="121">
        <v>0.01</v>
      </c>
      <c r="G70" s="122"/>
      <c r="H70" s="217"/>
      <c r="I70" s="424"/>
      <c r="J70" s="197"/>
      <c r="K70" s="197"/>
      <c r="L70" s="197"/>
      <c r="M70" s="113"/>
      <c r="N70" s="113"/>
    </row>
    <row r="71" spans="1:14" s="352" customFormat="1" x14ac:dyDescent="0.25">
      <c r="A71" s="418"/>
      <c r="B71" s="251" t="s">
        <v>101</v>
      </c>
      <c r="C71" s="251"/>
      <c r="D71" s="262"/>
      <c r="E71" s="419">
        <f>E70+E69+E63+E45+E35+E29+E67</f>
        <v>387132.31</v>
      </c>
      <c r="F71" s="419">
        <f>F70+F69+F63+F45+F35+F29+F67</f>
        <v>100</v>
      </c>
      <c r="G71" s="425"/>
      <c r="H71" s="263"/>
      <c r="I71" s="197"/>
      <c r="J71" s="197"/>
      <c r="K71" s="197"/>
      <c r="L71" s="197"/>
      <c r="M71" s="113"/>
      <c r="N71" s="113"/>
    </row>
    <row r="72" spans="1:14" s="352" customFormat="1" x14ac:dyDescent="0.25">
      <c r="A72" s="418"/>
      <c r="B72" s="43" t="s">
        <v>203</v>
      </c>
      <c r="C72" s="304"/>
      <c r="D72" s="305"/>
      <c r="E72" s="426"/>
      <c r="F72" s="426"/>
      <c r="G72" s="426"/>
      <c r="H72" s="54"/>
      <c r="I72" s="197"/>
      <c r="J72" s="20"/>
      <c r="K72" s="197"/>
      <c r="L72" s="197"/>
      <c r="M72" s="113"/>
      <c r="N72" s="113"/>
    </row>
    <row r="73" spans="1:14" s="352" customFormat="1" x14ac:dyDescent="0.25">
      <c r="A73" s="418"/>
      <c r="B73" s="482" t="s">
        <v>103</v>
      </c>
      <c r="C73" s="483"/>
      <c r="D73" s="483"/>
      <c r="E73" s="427"/>
      <c r="F73" s="483"/>
      <c r="G73" s="483"/>
      <c r="H73" s="484"/>
      <c r="I73" s="197"/>
      <c r="J73" s="197"/>
      <c r="K73" s="197"/>
      <c r="L73" s="197"/>
      <c r="M73" s="113"/>
      <c r="N73" s="113"/>
    </row>
    <row r="74" spans="1:14" s="352" customFormat="1" x14ac:dyDescent="0.25">
      <c r="A74" s="428"/>
      <c r="B74" s="16" t="s">
        <v>104</v>
      </c>
      <c r="C74" s="483"/>
      <c r="D74" s="483"/>
      <c r="E74" s="427"/>
      <c r="F74" s="483"/>
      <c r="G74" s="483"/>
      <c r="H74" s="483"/>
      <c r="I74" s="197"/>
      <c r="J74" s="197"/>
      <c r="K74" s="197"/>
      <c r="L74" s="197"/>
      <c r="M74" s="113"/>
      <c r="N74" s="113"/>
    </row>
    <row r="75" spans="1:14" x14ac:dyDescent="0.25">
      <c r="B75" s="475" t="s">
        <v>105</v>
      </c>
    </row>
    <row r="101" spans="1:14" s="16" customFormat="1" x14ac:dyDescent="0.25">
      <c r="A101" s="197"/>
      <c r="H101" s="17"/>
      <c r="I101" s="197"/>
      <c r="J101" s="198"/>
      <c r="K101" s="197"/>
      <c r="L101" s="197"/>
      <c r="M101" s="113"/>
      <c r="N101" s="113"/>
    </row>
    <row r="102" spans="1:14" s="16" customFormat="1" x14ac:dyDescent="0.25">
      <c r="A102" s="197"/>
      <c r="H102" s="17"/>
      <c r="I102" s="197"/>
      <c r="J102" s="198"/>
      <c r="K102" s="197"/>
      <c r="L102" s="197"/>
      <c r="M102" s="113"/>
      <c r="N102" s="113"/>
    </row>
    <row r="103" spans="1:14" s="16" customFormat="1" x14ac:dyDescent="0.25">
      <c r="A103" s="197"/>
      <c r="H103" s="17"/>
      <c r="I103" s="197"/>
      <c r="J103" s="198"/>
      <c r="K103" s="197"/>
      <c r="L103" s="197"/>
      <c r="M103" s="113"/>
      <c r="N103" s="113"/>
    </row>
    <row r="104" spans="1:14" s="16" customFormat="1" x14ac:dyDescent="0.25">
      <c r="A104" s="197"/>
      <c r="H104" s="17"/>
      <c r="I104" s="197"/>
      <c r="J104" s="198"/>
      <c r="K104" s="197"/>
      <c r="L104" s="197"/>
      <c r="M104" s="113"/>
      <c r="N104" s="113"/>
    </row>
    <row r="105" spans="1:14" s="16" customFormat="1" x14ac:dyDescent="0.25">
      <c r="A105" s="197"/>
      <c r="H105" s="17"/>
      <c r="I105" s="197"/>
      <c r="J105" s="198"/>
      <c r="K105" s="197"/>
      <c r="L105" s="197"/>
      <c r="M105" s="113"/>
      <c r="N105" s="113"/>
    </row>
    <row r="106" spans="1:14" s="16" customFormat="1" x14ac:dyDescent="0.25">
      <c r="A106" s="197"/>
      <c r="H106" s="17"/>
      <c r="I106" s="197"/>
      <c r="J106" s="198"/>
      <c r="K106" s="197"/>
      <c r="L106" s="197"/>
      <c r="M106" s="113"/>
      <c r="N106" s="113"/>
    </row>
    <row r="107" spans="1:14" s="16" customFormat="1" x14ac:dyDescent="0.25">
      <c r="A107" s="197"/>
      <c r="H107" s="17"/>
      <c r="I107" s="197"/>
      <c r="J107" s="198"/>
      <c r="K107" s="197"/>
      <c r="L107" s="197"/>
      <c r="M107" s="113"/>
      <c r="N107" s="113"/>
    </row>
    <row r="109" spans="1:14" s="16" customFormat="1" x14ac:dyDescent="0.25">
      <c r="A109" s="197"/>
      <c r="E109" s="55"/>
      <c r="H109" s="17"/>
      <c r="I109" s="197"/>
      <c r="J109" s="198"/>
      <c r="K109" s="197"/>
      <c r="L109" s="197"/>
      <c r="M109" s="113"/>
      <c r="N109" s="113"/>
    </row>
  </sheetData>
  <mergeCells count="3">
    <mergeCell ref="B1:H1"/>
    <mergeCell ref="B2:H2"/>
    <mergeCell ref="B4:H4"/>
  </mergeCells>
  <pageMargins left="0.7" right="0.7" top="0.75" bottom="0.75" header="0.3" footer="0.3"/>
  <pageSetup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showGridLines="0" view="pageBreakPreview" topLeftCell="B3" zoomScale="85" zoomScaleNormal="100" zoomScaleSheetLayoutView="85" workbookViewId="0">
      <selection activeCell="B13" sqref="B13"/>
    </sheetView>
  </sheetViews>
  <sheetFormatPr defaultRowHeight="15" x14ac:dyDescent="0.25"/>
  <cols>
    <col min="1" max="1" width="9.140625" style="198" hidden="1" customWidth="1"/>
    <col min="2" max="2" width="86" style="16" customWidth="1"/>
    <col min="3" max="3" width="25" style="16" bestFit="1" customWidth="1"/>
    <col min="4" max="4" width="16.28515625" style="16" customWidth="1"/>
    <col min="5" max="7" width="15.42578125" style="16" customWidth="1"/>
    <col min="8" max="8" width="22" style="17" customWidth="1"/>
    <col min="9" max="9" width="15.140625" style="197" bestFit="1" customWidth="1"/>
    <col min="10" max="10" width="16.5703125" style="198" bestFit="1" customWidth="1"/>
    <col min="11" max="12" width="10.85546875" style="198" bestFit="1" customWidth="1"/>
    <col min="13" max="256" width="9.140625" style="198"/>
    <col min="257" max="257" width="0" style="198" hidden="1" customWidth="1"/>
    <col min="258" max="258" width="86" style="198" customWidth="1"/>
    <col min="259" max="259" width="25" style="198" bestFit="1" customWidth="1"/>
    <col min="260" max="260" width="16.28515625" style="198" customWidth="1"/>
    <col min="261" max="263" width="15.42578125" style="198" customWidth="1"/>
    <col min="264" max="264" width="22" style="198" customWidth="1"/>
    <col min="265" max="265" width="15.140625" style="198" bestFit="1" customWidth="1"/>
    <col min="266" max="266" width="16.5703125" style="198" bestFit="1" customWidth="1"/>
    <col min="267" max="268" width="10.85546875" style="198" bestFit="1" customWidth="1"/>
    <col min="269" max="512" width="9.140625" style="198"/>
    <col min="513" max="513" width="0" style="198" hidden="1" customWidth="1"/>
    <col min="514" max="514" width="86" style="198" customWidth="1"/>
    <col min="515" max="515" width="25" style="198" bestFit="1" customWidth="1"/>
    <col min="516" max="516" width="16.28515625" style="198" customWidth="1"/>
    <col min="517" max="519" width="15.42578125" style="198" customWidth="1"/>
    <col min="520" max="520" width="22" style="198" customWidth="1"/>
    <col min="521" max="521" width="15.140625" style="198" bestFit="1" customWidth="1"/>
    <col min="522" max="522" width="16.5703125" style="198" bestFit="1" customWidth="1"/>
    <col min="523" max="524" width="10.85546875" style="198" bestFit="1" customWidth="1"/>
    <col min="525" max="768" width="9.140625" style="198"/>
    <col min="769" max="769" width="0" style="198" hidden="1" customWidth="1"/>
    <col min="770" max="770" width="86" style="198" customWidth="1"/>
    <col min="771" max="771" width="25" style="198" bestFit="1" customWidth="1"/>
    <col min="772" max="772" width="16.28515625" style="198" customWidth="1"/>
    <col min="773" max="775" width="15.42578125" style="198" customWidth="1"/>
    <col min="776" max="776" width="22" style="198" customWidth="1"/>
    <col min="777" max="777" width="15.140625" style="198" bestFit="1" customWidth="1"/>
    <col min="778" max="778" width="16.5703125" style="198" bestFit="1" customWidth="1"/>
    <col min="779" max="780" width="10.85546875" style="198" bestFit="1" customWidth="1"/>
    <col min="781" max="1024" width="9.140625" style="198"/>
    <col min="1025" max="1025" width="0" style="198" hidden="1" customWidth="1"/>
    <col min="1026" max="1026" width="86" style="198" customWidth="1"/>
    <col min="1027" max="1027" width="25" style="198" bestFit="1" customWidth="1"/>
    <col min="1028" max="1028" width="16.28515625" style="198" customWidth="1"/>
    <col min="1029" max="1031" width="15.42578125" style="198" customWidth="1"/>
    <col min="1032" max="1032" width="22" style="198" customWidth="1"/>
    <col min="1033" max="1033" width="15.140625" style="198" bestFit="1" customWidth="1"/>
    <col min="1034" max="1034" width="16.5703125" style="198" bestFit="1" customWidth="1"/>
    <col min="1035" max="1036" width="10.85546875" style="198" bestFit="1" customWidth="1"/>
    <col min="1037" max="1280" width="9.140625" style="198"/>
    <col min="1281" max="1281" width="0" style="198" hidden="1" customWidth="1"/>
    <col min="1282" max="1282" width="86" style="198" customWidth="1"/>
    <col min="1283" max="1283" width="25" style="198" bestFit="1" customWidth="1"/>
    <col min="1284" max="1284" width="16.28515625" style="198" customWidth="1"/>
    <col min="1285" max="1287" width="15.42578125" style="198" customWidth="1"/>
    <col min="1288" max="1288" width="22" style="198" customWidth="1"/>
    <col min="1289" max="1289" width="15.140625" style="198" bestFit="1" customWidth="1"/>
    <col min="1290" max="1290" width="16.5703125" style="198" bestFit="1" customWidth="1"/>
    <col min="1291" max="1292" width="10.85546875" style="198" bestFit="1" customWidth="1"/>
    <col min="1293" max="1536" width="9.140625" style="198"/>
    <col min="1537" max="1537" width="0" style="198" hidden="1" customWidth="1"/>
    <col min="1538" max="1538" width="86" style="198" customWidth="1"/>
    <col min="1539" max="1539" width="25" style="198" bestFit="1" customWidth="1"/>
    <col min="1540" max="1540" width="16.28515625" style="198" customWidth="1"/>
    <col min="1541" max="1543" width="15.42578125" style="198" customWidth="1"/>
    <col min="1544" max="1544" width="22" style="198" customWidth="1"/>
    <col min="1545" max="1545" width="15.140625" style="198" bestFit="1" customWidth="1"/>
    <col min="1546" max="1546" width="16.5703125" style="198" bestFit="1" customWidth="1"/>
    <col min="1547" max="1548" width="10.85546875" style="198" bestFit="1" customWidth="1"/>
    <col min="1549" max="1792" width="9.140625" style="198"/>
    <col min="1793" max="1793" width="0" style="198" hidden="1" customWidth="1"/>
    <col min="1794" max="1794" width="86" style="198" customWidth="1"/>
    <col min="1795" max="1795" width="25" style="198" bestFit="1" customWidth="1"/>
    <col min="1796" max="1796" width="16.28515625" style="198" customWidth="1"/>
    <col min="1797" max="1799" width="15.42578125" style="198" customWidth="1"/>
    <col min="1800" max="1800" width="22" style="198" customWidth="1"/>
    <col min="1801" max="1801" width="15.140625" style="198" bestFit="1" customWidth="1"/>
    <col min="1802" max="1802" width="16.5703125" style="198" bestFit="1" customWidth="1"/>
    <col min="1803" max="1804" width="10.85546875" style="198" bestFit="1" customWidth="1"/>
    <col min="1805" max="2048" width="9.140625" style="198"/>
    <col min="2049" max="2049" width="0" style="198" hidden="1" customWidth="1"/>
    <col min="2050" max="2050" width="86" style="198" customWidth="1"/>
    <col min="2051" max="2051" width="25" style="198" bestFit="1" customWidth="1"/>
    <col min="2052" max="2052" width="16.28515625" style="198" customWidth="1"/>
    <col min="2053" max="2055" width="15.42578125" style="198" customWidth="1"/>
    <col min="2056" max="2056" width="22" style="198" customWidth="1"/>
    <col min="2057" max="2057" width="15.140625" style="198" bestFit="1" customWidth="1"/>
    <col min="2058" max="2058" width="16.5703125" style="198" bestFit="1" customWidth="1"/>
    <col min="2059" max="2060" width="10.85546875" style="198" bestFit="1" customWidth="1"/>
    <col min="2061" max="2304" width="9.140625" style="198"/>
    <col min="2305" max="2305" width="0" style="198" hidden="1" customWidth="1"/>
    <col min="2306" max="2306" width="86" style="198" customWidth="1"/>
    <col min="2307" max="2307" width="25" style="198" bestFit="1" customWidth="1"/>
    <col min="2308" max="2308" width="16.28515625" style="198" customWidth="1"/>
    <col min="2309" max="2311" width="15.42578125" style="198" customWidth="1"/>
    <col min="2312" max="2312" width="22" style="198" customWidth="1"/>
    <col min="2313" max="2313" width="15.140625" style="198" bestFit="1" customWidth="1"/>
    <col min="2314" max="2314" width="16.5703125" style="198" bestFit="1" customWidth="1"/>
    <col min="2315" max="2316" width="10.85546875" style="198" bestFit="1" customWidth="1"/>
    <col min="2317" max="2560" width="9.140625" style="198"/>
    <col min="2561" max="2561" width="0" style="198" hidden="1" customWidth="1"/>
    <col min="2562" max="2562" width="86" style="198" customWidth="1"/>
    <col min="2563" max="2563" width="25" style="198" bestFit="1" customWidth="1"/>
    <col min="2564" max="2564" width="16.28515625" style="198" customWidth="1"/>
    <col min="2565" max="2567" width="15.42578125" style="198" customWidth="1"/>
    <col min="2568" max="2568" width="22" style="198" customWidth="1"/>
    <col min="2569" max="2569" width="15.140625" style="198" bestFit="1" customWidth="1"/>
    <col min="2570" max="2570" width="16.5703125" style="198" bestFit="1" customWidth="1"/>
    <col min="2571" max="2572" width="10.85546875" style="198" bestFit="1" customWidth="1"/>
    <col min="2573" max="2816" width="9.140625" style="198"/>
    <col min="2817" max="2817" width="0" style="198" hidden="1" customWidth="1"/>
    <col min="2818" max="2818" width="86" style="198" customWidth="1"/>
    <col min="2819" max="2819" width="25" style="198" bestFit="1" customWidth="1"/>
    <col min="2820" max="2820" width="16.28515625" style="198" customWidth="1"/>
    <col min="2821" max="2823" width="15.42578125" style="198" customWidth="1"/>
    <col min="2824" max="2824" width="22" style="198" customWidth="1"/>
    <col min="2825" max="2825" width="15.140625" style="198" bestFit="1" customWidth="1"/>
    <col min="2826" max="2826" width="16.5703125" style="198" bestFit="1" customWidth="1"/>
    <col min="2827" max="2828" width="10.85546875" style="198" bestFit="1" customWidth="1"/>
    <col min="2829" max="3072" width="9.140625" style="198"/>
    <col min="3073" max="3073" width="0" style="198" hidden="1" customWidth="1"/>
    <col min="3074" max="3074" width="86" style="198" customWidth="1"/>
    <col min="3075" max="3075" width="25" style="198" bestFit="1" customWidth="1"/>
    <col min="3076" max="3076" width="16.28515625" style="198" customWidth="1"/>
    <col min="3077" max="3079" width="15.42578125" style="198" customWidth="1"/>
    <col min="3080" max="3080" width="22" style="198" customWidth="1"/>
    <col min="3081" max="3081" width="15.140625" style="198" bestFit="1" customWidth="1"/>
    <col min="3082" max="3082" width="16.5703125" style="198" bestFit="1" customWidth="1"/>
    <col min="3083" max="3084" width="10.85546875" style="198" bestFit="1" customWidth="1"/>
    <col min="3085" max="3328" width="9.140625" style="198"/>
    <col min="3329" max="3329" width="0" style="198" hidden="1" customWidth="1"/>
    <col min="3330" max="3330" width="86" style="198" customWidth="1"/>
    <col min="3331" max="3331" width="25" style="198" bestFit="1" customWidth="1"/>
    <col min="3332" max="3332" width="16.28515625" style="198" customWidth="1"/>
    <col min="3333" max="3335" width="15.42578125" style="198" customWidth="1"/>
    <col min="3336" max="3336" width="22" style="198" customWidth="1"/>
    <col min="3337" max="3337" width="15.140625" style="198" bestFit="1" customWidth="1"/>
    <col min="3338" max="3338" width="16.5703125" style="198" bestFit="1" customWidth="1"/>
    <col min="3339" max="3340" width="10.85546875" style="198" bestFit="1" customWidth="1"/>
    <col min="3341" max="3584" width="9.140625" style="198"/>
    <col min="3585" max="3585" width="0" style="198" hidden="1" customWidth="1"/>
    <col min="3586" max="3586" width="86" style="198" customWidth="1"/>
    <col min="3587" max="3587" width="25" style="198" bestFit="1" customWidth="1"/>
    <col min="3588" max="3588" width="16.28515625" style="198" customWidth="1"/>
    <col min="3589" max="3591" width="15.42578125" style="198" customWidth="1"/>
    <col min="3592" max="3592" width="22" style="198" customWidth="1"/>
    <col min="3593" max="3593" width="15.140625" style="198" bestFit="1" customWidth="1"/>
    <col min="3594" max="3594" width="16.5703125" style="198" bestFit="1" customWidth="1"/>
    <col min="3595" max="3596" width="10.85546875" style="198" bestFit="1" customWidth="1"/>
    <col min="3597" max="3840" width="9.140625" style="198"/>
    <col min="3841" max="3841" width="0" style="198" hidden="1" customWidth="1"/>
    <col min="3842" max="3842" width="86" style="198" customWidth="1"/>
    <col min="3843" max="3843" width="25" style="198" bestFit="1" customWidth="1"/>
    <col min="3844" max="3844" width="16.28515625" style="198" customWidth="1"/>
    <col min="3845" max="3847" width="15.42578125" style="198" customWidth="1"/>
    <col min="3848" max="3848" width="22" style="198" customWidth="1"/>
    <col min="3849" max="3849" width="15.140625" style="198" bestFit="1" customWidth="1"/>
    <col min="3850" max="3850" width="16.5703125" style="198" bestFit="1" customWidth="1"/>
    <col min="3851" max="3852" width="10.85546875" style="198" bestFit="1" customWidth="1"/>
    <col min="3853" max="4096" width="9.140625" style="198"/>
    <col min="4097" max="4097" width="0" style="198" hidden="1" customWidth="1"/>
    <col min="4098" max="4098" width="86" style="198" customWidth="1"/>
    <col min="4099" max="4099" width="25" style="198" bestFit="1" customWidth="1"/>
    <col min="4100" max="4100" width="16.28515625" style="198" customWidth="1"/>
    <col min="4101" max="4103" width="15.42578125" style="198" customWidth="1"/>
    <col min="4104" max="4104" width="22" style="198" customWidth="1"/>
    <col min="4105" max="4105" width="15.140625" style="198" bestFit="1" customWidth="1"/>
    <col min="4106" max="4106" width="16.5703125" style="198" bestFit="1" customWidth="1"/>
    <col min="4107" max="4108" width="10.85546875" style="198" bestFit="1" customWidth="1"/>
    <col min="4109" max="4352" width="9.140625" style="198"/>
    <col min="4353" max="4353" width="0" style="198" hidden="1" customWidth="1"/>
    <col min="4354" max="4354" width="86" style="198" customWidth="1"/>
    <col min="4355" max="4355" width="25" style="198" bestFit="1" customWidth="1"/>
    <col min="4356" max="4356" width="16.28515625" style="198" customWidth="1"/>
    <col min="4357" max="4359" width="15.42578125" style="198" customWidth="1"/>
    <col min="4360" max="4360" width="22" style="198" customWidth="1"/>
    <col min="4361" max="4361" width="15.140625" style="198" bestFit="1" customWidth="1"/>
    <col min="4362" max="4362" width="16.5703125" style="198" bestFit="1" customWidth="1"/>
    <col min="4363" max="4364" width="10.85546875" style="198" bestFit="1" customWidth="1"/>
    <col min="4365" max="4608" width="9.140625" style="198"/>
    <col min="4609" max="4609" width="0" style="198" hidden="1" customWidth="1"/>
    <col min="4610" max="4610" width="86" style="198" customWidth="1"/>
    <col min="4611" max="4611" width="25" style="198" bestFit="1" customWidth="1"/>
    <col min="4612" max="4612" width="16.28515625" style="198" customWidth="1"/>
    <col min="4613" max="4615" width="15.42578125" style="198" customWidth="1"/>
    <col min="4616" max="4616" width="22" style="198" customWidth="1"/>
    <col min="4617" max="4617" width="15.140625" style="198" bestFit="1" customWidth="1"/>
    <col min="4618" max="4618" width="16.5703125" style="198" bestFit="1" customWidth="1"/>
    <col min="4619" max="4620" width="10.85546875" style="198" bestFit="1" customWidth="1"/>
    <col min="4621" max="4864" width="9.140625" style="198"/>
    <col min="4865" max="4865" width="0" style="198" hidden="1" customWidth="1"/>
    <col min="4866" max="4866" width="86" style="198" customWidth="1"/>
    <col min="4867" max="4867" width="25" style="198" bestFit="1" customWidth="1"/>
    <col min="4868" max="4868" width="16.28515625" style="198" customWidth="1"/>
    <col min="4869" max="4871" width="15.42578125" style="198" customWidth="1"/>
    <col min="4872" max="4872" width="22" style="198" customWidth="1"/>
    <col min="4873" max="4873" width="15.140625" style="198" bestFit="1" customWidth="1"/>
    <col min="4874" max="4874" width="16.5703125" style="198" bestFit="1" customWidth="1"/>
    <col min="4875" max="4876" width="10.85546875" style="198" bestFit="1" customWidth="1"/>
    <col min="4877" max="5120" width="9.140625" style="198"/>
    <col min="5121" max="5121" width="0" style="198" hidden="1" customWidth="1"/>
    <col min="5122" max="5122" width="86" style="198" customWidth="1"/>
    <col min="5123" max="5123" width="25" style="198" bestFit="1" customWidth="1"/>
    <col min="5124" max="5124" width="16.28515625" style="198" customWidth="1"/>
    <col min="5125" max="5127" width="15.42578125" style="198" customWidth="1"/>
    <col min="5128" max="5128" width="22" style="198" customWidth="1"/>
    <col min="5129" max="5129" width="15.140625" style="198" bestFit="1" customWidth="1"/>
    <col min="5130" max="5130" width="16.5703125" style="198" bestFit="1" customWidth="1"/>
    <col min="5131" max="5132" width="10.85546875" style="198" bestFit="1" customWidth="1"/>
    <col min="5133" max="5376" width="9.140625" style="198"/>
    <col min="5377" max="5377" width="0" style="198" hidden="1" customWidth="1"/>
    <col min="5378" max="5378" width="86" style="198" customWidth="1"/>
    <col min="5379" max="5379" width="25" style="198" bestFit="1" customWidth="1"/>
    <col min="5380" max="5380" width="16.28515625" style="198" customWidth="1"/>
    <col min="5381" max="5383" width="15.42578125" style="198" customWidth="1"/>
    <col min="5384" max="5384" width="22" style="198" customWidth="1"/>
    <col min="5385" max="5385" width="15.140625" style="198" bestFit="1" customWidth="1"/>
    <col min="5386" max="5386" width="16.5703125" style="198" bestFit="1" customWidth="1"/>
    <col min="5387" max="5388" width="10.85546875" style="198" bestFit="1" customWidth="1"/>
    <col min="5389" max="5632" width="9.140625" style="198"/>
    <col min="5633" max="5633" width="0" style="198" hidden="1" customWidth="1"/>
    <col min="5634" max="5634" width="86" style="198" customWidth="1"/>
    <col min="5635" max="5635" width="25" style="198" bestFit="1" customWidth="1"/>
    <col min="5636" max="5636" width="16.28515625" style="198" customWidth="1"/>
    <col min="5637" max="5639" width="15.42578125" style="198" customWidth="1"/>
    <col min="5640" max="5640" width="22" style="198" customWidth="1"/>
    <col min="5641" max="5641" width="15.140625" style="198" bestFit="1" customWidth="1"/>
    <col min="5642" max="5642" width="16.5703125" style="198" bestFit="1" customWidth="1"/>
    <col min="5643" max="5644" width="10.85546875" style="198" bestFit="1" customWidth="1"/>
    <col min="5645" max="5888" width="9.140625" style="198"/>
    <col min="5889" max="5889" width="0" style="198" hidden="1" customWidth="1"/>
    <col min="5890" max="5890" width="86" style="198" customWidth="1"/>
    <col min="5891" max="5891" width="25" style="198" bestFit="1" customWidth="1"/>
    <col min="5892" max="5892" width="16.28515625" style="198" customWidth="1"/>
    <col min="5893" max="5895" width="15.42578125" style="198" customWidth="1"/>
    <col min="5896" max="5896" width="22" style="198" customWidth="1"/>
    <col min="5897" max="5897" width="15.140625" style="198" bestFit="1" customWidth="1"/>
    <col min="5898" max="5898" width="16.5703125" style="198" bestFit="1" customWidth="1"/>
    <col min="5899" max="5900" width="10.85546875" style="198" bestFit="1" customWidth="1"/>
    <col min="5901" max="6144" width="9.140625" style="198"/>
    <col min="6145" max="6145" width="0" style="198" hidden="1" customWidth="1"/>
    <col min="6146" max="6146" width="86" style="198" customWidth="1"/>
    <col min="6147" max="6147" width="25" style="198" bestFit="1" customWidth="1"/>
    <col min="6148" max="6148" width="16.28515625" style="198" customWidth="1"/>
    <col min="6149" max="6151" width="15.42578125" style="198" customWidth="1"/>
    <col min="6152" max="6152" width="22" style="198" customWidth="1"/>
    <col min="6153" max="6153" width="15.140625" style="198" bestFit="1" customWidth="1"/>
    <col min="6154" max="6154" width="16.5703125" style="198" bestFit="1" customWidth="1"/>
    <col min="6155" max="6156" width="10.85546875" style="198" bestFit="1" customWidth="1"/>
    <col min="6157" max="6400" width="9.140625" style="198"/>
    <col min="6401" max="6401" width="0" style="198" hidden="1" customWidth="1"/>
    <col min="6402" max="6402" width="86" style="198" customWidth="1"/>
    <col min="6403" max="6403" width="25" style="198" bestFit="1" customWidth="1"/>
    <col min="6404" max="6404" width="16.28515625" style="198" customWidth="1"/>
    <col min="6405" max="6407" width="15.42578125" style="198" customWidth="1"/>
    <col min="6408" max="6408" width="22" style="198" customWidth="1"/>
    <col min="6409" max="6409" width="15.140625" style="198" bestFit="1" customWidth="1"/>
    <col min="6410" max="6410" width="16.5703125" style="198" bestFit="1" customWidth="1"/>
    <col min="6411" max="6412" width="10.85546875" style="198" bestFit="1" customWidth="1"/>
    <col min="6413" max="6656" width="9.140625" style="198"/>
    <col min="6657" max="6657" width="0" style="198" hidden="1" customWidth="1"/>
    <col min="6658" max="6658" width="86" style="198" customWidth="1"/>
    <col min="6659" max="6659" width="25" style="198" bestFit="1" customWidth="1"/>
    <col min="6660" max="6660" width="16.28515625" style="198" customWidth="1"/>
    <col min="6661" max="6663" width="15.42578125" style="198" customWidth="1"/>
    <col min="6664" max="6664" width="22" style="198" customWidth="1"/>
    <col min="6665" max="6665" width="15.140625" style="198" bestFit="1" customWidth="1"/>
    <col min="6666" max="6666" width="16.5703125" style="198" bestFit="1" customWidth="1"/>
    <col min="6667" max="6668" width="10.85546875" style="198" bestFit="1" customWidth="1"/>
    <col min="6669" max="6912" width="9.140625" style="198"/>
    <col min="6913" max="6913" width="0" style="198" hidden="1" customWidth="1"/>
    <col min="6914" max="6914" width="86" style="198" customWidth="1"/>
    <col min="6915" max="6915" width="25" style="198" bestFit="1" customWidth="1"/>
    <col min="6916" max="6916" width="16.28515625" style="198" customWidth="1"/>
    <col min="6917" max="6919" width="15.42578125" style="198" customWidth="1"/>
    <col min="6920" max="6920" width="22" style="198" customWidth="1"/>
    <col min="6921" max="6921" width="15.140625" style="198" bestFit="1" customWidth="1"/>
    <col min="6922" max="6922" width="16.5703125" style="198" bestFit="1" customWidth="1"/>
    <col min="6923" max="6924" width="10.85546875" style="198" bestFit="1" customWidth="1"/>
    <col min="6925" max="7168" width="9.140625" style="198"/>
    <col min="7169" max="7169" width="0" style="198" hidden="1" customWidth="1"/>
    <col min="7170" max="7170" width="86" style="198" customWidth="1"/>
    <col min="7171" max="7171" width="25" style="198" bestFit="1" customWidth="1"/>
    <col min="7172" max="7172" width="16.28515625" style="198" customWidth="1"/>
    <col min="7173" max="7175" width="15.42578125" style="198" customWidth="1"/>
    <col min="7176" max="7176" width="22" style="198" customWidth="1"/>
    <col min="7177" max="7177" width="15.140625" style="198" bestFit="1" customWidth="1"/>
    <col min="7178" max="7178" width="16.5703125" style="198" bestFit="1" customWidth="1"/>
    <col min="7179" max="7180" width="10.85546875" style="198" bestFit="1" customWidth="1"/>
    <col min="7181" max="7424" width="9.140625" style="198"/>
    <col min="7425" max="7425" width="0" style="198" hidden="1" customWidth="1"/>
    <col min="7426" max="7426" width="86" style="198" customWidth="1"/>
    <col min="7427" max="7427" width="25" style="198" bestFit="1" customWidth="1"/>
    <col min="7428" max="7428" width="16.28515625" style="198" customWidth="1"/>
    <col min="7429" max="7431" width="15.42578125" style="198" customWidth="1"/>
    <col min="7432" max="7432" width="22" style="198" customWidth="1"/>
    <col min="7433" max="7433" width="15.140625" style="198" bestFit="1" customWidth="1"/>
    <col min="7434" max="7434" width="16.5703125" style="198" bestFit="1" customWidth="1"/>
    <col min="7435" max="7436" width="10.85546875" style="198" bestFit="1" customWidth="1"/>
    <col min="7437" max="7680" width="9.140625" style="198"/>
    <col min="7681" max="7681" width="0" style="198" hidden="1" customWidth="1"/>
    <col min="7682" max="7682" width="86" style="198" customWidth="1"/>
    <col min="7683" max="7683" width="25" style="198" bestFit="1" customWidth="1"/>
    <col min="7684" max="7684" width="16.28515625" style="198" customWidth="1"/>
    <col min="7685" max="7687" width="15.42578125" style="198" customWidth="1"/>
    <col min="7688" max="7688" width="22" style="198" customWidth="1"/>
    <col min="7689" max="7689" width="15.140625" style="198" bestFit="1" customWidth="1"/>
    <col min="7690" max="7690" width="16.5703125" style="198" bestFit="1" customWidth="1"/>
    <col min="7691" max="7692" width="10.85546875" style="198" bestFit="1" customWidth="1"/>
    <col min="7693" max="7936" width="9.140625" style="198"/>
    <col min="7937" max="7937" width="0" style="198" hidden="1" customWidth="1"/>
    <col min="7938" max="7938" width="86" style="198" customWidth="1"/>
    <col min="7939" max="7939" width="25" style="198" bestFit="1" customWidth="1"/>
    <col min="7940" max="7940" width="16.28515625" style="198" customWidth="1"/>
    <col min="7941" max="7943" width="15.42578125" style="198" customWidth="1"/>
    <col min="7944" max="7944" width="22" style="198" customWidth="1"/>
    <col min="7945" max="7945" width="15.140625" style="198" bestFit="1" customWidth="1"/>
    <col min="7946" max="7946" width="16.5703125" style="198" bestFit="1" customWidth="1"/>
    <col min="7947" max="7948" width="10.85546875" style="198" bestFit="1" customWidth="1"/>
    <col min="7949" max="8192" width="9.140625" style="198"/>
    <col min="8193" max="8193" width="0" style="198" hidden="1" customWidth="1"/>
    <col min="8194" max="8194" width="86" style="198" customWidth="1"/>
    <col min="8195" max="8195" width="25" style="198" bestFit="1" customWidth="1"/>
    <col min="8196" max="8196" width="16.28515625" style="198" customWidth="1"/>
    <col min="8197" max="8199" width="15.42578125" style="198" customWidth="1"/>
    <col min="8200" max="8200" width="22" style="198" customWidth="1"/>
    <col min="8201" max="8201" width="15.140625" style="198" bestFit="1" customWidth="1"/>
    <col min="8202" max="8202" width="16.5703125" style="198" bestFit="1" customWidth="1"/>
    <col min="8203" max="8204" width="10.85546875" style="198" bestFit="1" customWidth="1"/>
    <col min="8205" max="8448" width="9.140625" style="198"/>
    <col min="8449" max="8449" width="0" style="198" hidden="1" customWidth="1"/>
    <col min="8450" max="8450" width="86" style="198" customWidth="1"/>
    <col min="8451" max="8451" width="25" style="198" bestFit="1" customWidth="1"/>
    <col min="8452" max="8452" width="16.28515625" style="198" customWidth="1"/>
    <col min="8453" max="8455" width="15.42578125" style="198" customWidth="1"/>
    <col min="8456" max="8456" width="22" style="198" customWidth="1"/>
    <col min="8457" max="8457" width="15.140625" style="198" bestFit="1" customWidth="1"/>
    <col min="8458" max="8458" width="16.5703125" style="198" bestFit="1" customWidth="1"/>
    <col min="8459" max="8460" width="10.85546875" style="198" bestFit="1" customWidth="1"/>
    <col min="8461" max="8704" width="9.140625" style="198"/>
    <col min="8705" max="8705" width="0" style="198" hidden="1" customWidth="1"/>
    <col min="8706" max="8706" width="86" style="198" customWidth="1"/>
    <col min="8707" max="8707" width="25" style="198" bestFit="1" customWidth="1"/>
    <col min="8708" max="8708" width="16.28515625" style="198" customWidth="1"/>
    <col min="8709" max="8711" width="15.42578125" style="198" customWidth="1"/>
    <col min="8712" max="8712" width="22" style="198" customWidth="1"/>
    <col min="8713" max="8713" width="15.140625" style="198" bestFit="1" customWidth="1"/>
    <col min="8714" max="8714" width="16.5703125" style="198" bestFit="1" customWidth="1"/>
    <col min="8715" max="8716" width="10.85546875" style="198" bestFit="1" customWidth="1"/>
    <col min="8717" max="8960" width="9.140625" style="198"/>
    <col min="8961" max="8961" width="0" style="198" hidden="1" customWidth="1"/>
    <col min="8962" max="8962" width="86" style="198" customWidth="1"/>
    <col min="8963" max="8963" width="25" style="198" bestFit="1" customWidth="1"/>
    <col min="8964" max="8964" width="16.28515625" style="198" customWidth="1"/>
    <col min="8965" max="8967" width="15.42578125" style="198" customWidth="1"/>
    <col min="8968" max="8968" width="22" style="198" customWidth="1"/>
    <col min="8969" max="8969" width="15.140625" style="198" bestFit="1" customWidth="1"/>
    <col min="8970" max="8970" width="16.5703125" style="198" bestFit="1" customWidth="1"/>
    <col min="8971" max="8972" width="10.85546875" style="198" bestFit="1" customWidth="1"/>
    <col min="8973" max="9216" width="9.140625" style="198"/>
    <col min="9217" max="9217" width="0" style="198" hidden="1" customWidth="1"/>
    <col min="9218" max="9218" width="86" style="198" customWidth="1"/>
    <col min="9219" max="9219" width="25" style="198" bestFit="1" customWidth="1"/>
    <col min="9220" max="9220" width="16.28515625" style="198" customWidth="1"/>
    <col min="9221" max="9223" width="15.42578125" style="198" customWidth="1"/>
    <col min="9224" max="9224" width="22" style="198" customWidth="1"/>
    <col min="9225" max="9225" width="15.140625" style="198" bestFit="1" customWidth="1"/>
    <col min="9226" max="9226" width="16.5703125" style="198" bestFit="1" customWidth="1"/>
    <col min="9227" max="9228" width="10.85546875" style="198" bestFit="1" customWidth="1"/>
    <col min="9229" max="9472" width="9.140625" style="198"/>
    <col min="9473" max="9473" width="0" style="198" hidden="1" customWidth="1"/>
    <col min="9474" max="9474" width="86" style="198" customWidth="1"/>
    <col min="9475" max="9475" width="25" style="198" bestFit="1" customWidth="1"/>
    <col min="9476" max="9476" width="16.28515625" style="198" customWidth="1"/>
    <col min="9477" max="9479" width="15.42578125" style="198" customWidth="1"/>
    <col min="9480" max="9480" width="22" style="198" customWidth="1"/>
    <col min="9481" max="9481" width="15.140625" style="198" bestFit="1" customWidth="1"/>
    <col min="9482" max="9482" width="16.5703125" style="198" bestFit="1" customWidth="1"/>
    <col min="9483" max="9484" width="10.85546875" style="198" bestFit="1" customWidth="1"/>
    <col min="9485" max="9728" width="9.140625" style="198"/>
    <col min="9729" max="9729" width="0" style="198" hidden="1" customWidth="1"/>
    <col min="9730" max="9730" width="86" style="198" customWidth="1"/>
    <col min="9731" max="9731" width="25" style="198" bestFit="1" customWidth="1"/>
    <col min="9732" max="9732" width="16.28515625" style="198" customWidth="1"/>
    <col min="9733" max="9735" width="15.42578125" style="198" customWidth="1"/>
    <col min="9736" max="9736" width="22" style="198" customWidth="1"/>
    <col min="9737" max="9737" width="15.140625" style="198" bestFit="1" customWidth="1"/>
    <col min="9738" max="9738" width="16.5703125" style="198" bestFit="1" customWidth="1"/>
    <col min="9739" max="9740" width="10.85546875" style="198" bestFit="1" customWidth="1"/>
    <col min="9741" max="9984" width="9.140625" style="198"/>
    <col min="9985" max="9985" width="0" style="198" hidden="1" customWidth="1"/>
    <col min="9986" max="9986" width="86" style="198" customWidth="1"/>
    <col min="9987" max="9987" width="25" style="198" bestFit="1" customWidth="1"/>
    <col min="9988" max="9988" width="16.28515625" style="198" customWidth="1"/>
    <col min="9989" max="9991" width="15.42578125" style="198" customWidth="1"/>
    <col min="9992" max="9992" width="22" style="198" customWidth="1"/>
    <col min="9993" max="9993" width="15.140625" style="198" bestFit="1" customWidth="1"/>
    <col min="9994" max="9994" width="16.5703125" style="198" bestFit="1" customWidth="1"/>
    <col min="9995" max="9996" width="10.85546875" style="198" bestFit="1" customWidth="1"/>
    <col min="9997" max="10240" width="9.140625" style="198"/>
    <col min="10241" max="10241" width="0" style="198" hidden="1" customWidth="1"/>
    <col min="10242" max="10242" width="86" style="198" customWidth="1"/>
    <col min="10243" max="10243" width="25" style="198" bestFit="1" customWidth="1"/>
    <col min="10244" max="10244" width="16.28515625" style="198" customWidth="1"/>
    <col min="10245" max="10247" width="15.42578125" style="198" customWidth="1"/>
    <col min="10248" max="10248" width="22" style="198" customWidth="1"/>
    <col min="10249" max="10249" width="15.140625" style="198" bestFit="1" customWidth="1"/>
    <col min="10250" max="10250" width="16.5703125" style="198" bestFit="1" customWidth="1"/>
    <col min="10251" max="10252" width="10.85546875" style="198" bestFit="1" customWidth="1"/>
    <col min="10253" max="10496" width="9.140625" style="198"/>
    <col min="10497" max="10497" width="0" style="198" hidden="1" customWidth="1"/>
    <col min="10498" max="10498" width="86" style="198" customWidth="1"/>
    <col min="10499" max="10499" width="25" style="198" bestFit="1" customWidth="1"/>
    <col min="10500" max="10500" width="16.28515625" style="198" customWidth="1"/>
    <col min="10501" max="10503" width="15.42578125" style="198" customWidth="1"/>
    <col min="10504" max="10504" width="22" style="198" customWidth="1"/>
    <col min="10505" max="10505" width="15.140625" style="198" bestFit="1" customWidth="1"/>
    <col min="10506" max="10506" width="16.5703125" style="198" bestFit="1" customWidth="1"/>
    <col min="10507" max="10508" width="10.85546875" style="198" bestFit="1" customWidth="1"/>
    <col min="10509" max="10752" width="9.140625" style="198"/>
    <col min="10753" max="10753" width="0" style="198" hidden="1" customWidth="1"/>
    <col min="10754" max="10754" width="86" style="198" customWidth="1"/>
    <col min="10755" max="10755" width="25" style="198" bestFit="1" customWidth="1"/>
    <col min="10756" max="10756" width="16.28515625" style="198" customWidth="1"/>
    <col min="10757" max="10759" width="15.42578125" style="198" customWidth="1"/>
    <col min="10760" max="10760" width="22" style="198" customWidth="1"/>
    <col min="10761" max="10761" width="15.140625" style="198" bestFit="1" customWidth="1"/>
    <col min="10762" max="10762" width="16.5703125" style="198" bestFit="1" customWidth="1"/>
    <col min="10763" max="10764" width="10.85546875" style="198" bestFit="1" customWidth="1"/>
    <col min="10765" max="11008" width="9.140625" style="198"/>
    <col min="11009" max="11009" width="0" style="198" hidden="1" customWidth="1"/>
    <col min="11010" max="11010" width="86" style="198" customWidth="1"/>
    <col min="11011" max="11011" width="25" style="198" bestFit="1" customWidth="1"/>
    <col min="11012" max="11012" width="16.28515625" style="198" customWidth="1"/>
    <col min="11013" max="11015" width="15.42578125" style="198" customWidth="1"/>
    <col min="11016" max="11016" width="22" style="198" customWidth="1"/>
    <col min="11017" max="11017" width="15.140625" style="198" bestFit="1" customWidth="1"/>
    <col min="11018" max="11018" width="16.5703125" style="198" bestFit="1" customWidth="1"/>
    <col min="11019" max="11020" width="10.85546875" style="198" bestFit="1" customWidth="1"/>
    <col min="11021" max="11264" width="9.140625" style="198"/>
    <col min="11265" max="11265" width="0" style="198" hidden="1" customWidth="1"/>
    <col min="11266" max="11266" width="86" style="198" customWidth="1"/>
    <col min="11267" max="11267" width="25" style="198" bestFit="1" customWidth="1"/>
    <col min="11268" max="11268" width="16.28515625" style="198" customWidth="1"/>
    <col min="11269" max="11271" width="15.42578125" style="198" customWidth="1"/>
    <col min="11272" max="11272" width="22" style="198" customWidth="1"/>
    <col min="11273" max="11273" width="15.140625" style="198" bestFit="1" customWidth="1"/>
    <col min="11274" max="11274" width="16.5703125" style="198" bestFit="1" customWidth="1"/>
    <col min="11275" max="11276" width="10.85546875" style="198" bestFit="1" customWidth="1"/>
    <col min="11277" max="11520" width="9.140625" style="198"/>
    <col min="11521" max="11521" width="0" style="198" hidden="1" customWidth="1"/>
    <col min="11522" max="11522" width="86" style="198" customWidth="1"/>
    <col min="11523" max="11523" width="25" style="198" bestFit="1" customWidth="1"/>
    <col min="11524" max="11524" width="16.28515625" style="198" customWidth="1"/>
    <col min="11525" max="11527" width="15.42578125" style="198" customWidth="1"/>
    <col min="11528" max="11528" width="22" style="198" customWidth="1"/>
    <col min="11529" max="11529" width="15.140625" style="198" bestFit="1" customWidth="1"/>
    <col min="11530" max="11530" width="16.5703125" style="198" bestFit="1" customWidth="1"/>
    <col min="11531" max="11532" width="10.85546875" style="198" bestFit="1" customWidth="1"/>
    <col min="11533" max="11776" width="9.140625" style="198"/>
    <col min="11777" max="11777" width="0" style="198" hidden="1" customWidth="1"/>
    <col min="11778" max="11778" width="86" style="198" customWidth="1"/>
    <col min="11779" max="11779" width="25" style="198" bestFit="1" customWidth="1"/>
    <col min="11780" max="11780" width="16.28515625" style="198" customWidth="1"/>
    <col min="11781" max="11783" width="15.42578125" style="198" customWidth="1"/>
    <col min="11784" max="11784" width="22" style="198" customWidth="1"/>
    <col min="11785" max="11785" width="15.140625" style="198" bestFit="1" customWidth="1"/>
    <col min="11786" max="11786" width="16.5703125" style="198" bestFit="1" customWidth="1"/>
    <col min="11787" max="11788" width="10.85546875" style="198" bestFit="1" customWidth="1"/>
    <col min="11789" max="12032" width="9.140625" style="198"/>
    <col min="12033" max="12033" width="0" style="198" hidden="1" customWidth="1"/>
    <col min="12034" max="12034" width="86" style="198" customWidth="1"/>
    <col min="12035" max="12035" width="25" style="198" bestFit="1" customWidth="1"/>
    <col min="12036" max="12036" width="16.28515625" style="198" customWidth="1"/>
    <col min="12037" max="12039" width="15.42578125" style="198" customWidth="1"/>
    <col min="12040" max="12040" width="22" style="198" customWidth="1"/>
    <col min="12041" max="12041" width="15.140625" style="198" bestFit="1" customWidth="1"/>
    <col min="12042" max="12042" width="16.5703125" style="198" bestFit="1" customWidth="1"/>
    <col min="12043" max="12044" width="10.85546875" style="198" bestFit="1" customWidth="1"/>
    <col min="12045" max="12288" width="9.140625" style="198"/>
    <col min="12289" max="12289" width="0" style="198" hidden="1" customWidth="1"/>
    <col min="12290" max="12290" width="86" style="198" customWidth="1"/>
    <col min="12291" max="12291" width="25" style="198" bestFit="1" customWidth="1"/>
    <col min="12292" max="12292" width="16.28515625" style="198" customWidth="1"/>
    <col min="12293" max="12295" width="15.42578125" style="198" customWidth="1"/>
    <col min="12296" max="12296" width="22" style="198" customWidth="1"/>
    <col min="12297" max="12297" width="15.140625" style="198" bestFit="1" customWidth="1"/>
    <col min="12298" max="12298" width="16.5703125" style="198" bestFit="1" customWidth="1"/>
    <col min="12299" max="12300" width="10.85546875" style="198" bestFit="1" customWidth="1"/>
    <col min="12301" max="12544" width="9.140625" style="198"/>
    <col min="12545" max="12545" width="0" style="198" hidden="1" customWidth="1"/>
    <col min="12546" max="12546" width="86" style="198" customWidth="1"/>
    <col min="12547" max="12547" width="25" style="198" bestFit="1" customWidth="1"/>
    <col min="12548" max="12548" width="16.28515625" style="198" customWidth="1"/>
    <col min="12549" max="12551" width="15.42578125" style="198" customWidth="1"/>
    <col min="12552" max="12552" width="22" style="198" customWidth="1"/>
    <col min="12553" max="12553" width="15.140625" style="198" bestFit="1" customWidth="1"/>
    <col min="12554" max="12554" width="16.5703125" style="198" bestFit="1" customWidth="1"/>
    <col min="12555" max="12556" width="10.85546875" style="198" bestFit="1" customWidth="1"/>
    <col min="12557" max="12800" width="9.140625" style="198"/>
    <col min="12801" max="12801" width="0" style="198" hidden="1" customWidth="1"/>
    <col min="12802" max="12802" width="86" style="198" customWidth="1"/>
    <col min="12803" max="12803" width="25" style="198" bestFit="1" customWidth="1"/>
    <col min="12804" max="12804" width="16.28515625" style="198" customWidth="1"/>
    <col min="12805" max="12807" width="15.42578125" style="198" customWidth="1"/>
    <col min="12808" max="12808" width="22" style="198" customWidth="1"/>
    <col min="12809" max="12809" width="15.140625" style="198" bestFit="1" customWidth="1"/>
    <col min="12810" max="12810" width="16.5703125" style="198" bestFit="1" customWidth="1"/>
    <col min="12811" max="12812" width="10.85546875" style="198" bestFit="1" customWidth="1"/>
    <col min="12813" max="13056" width="9.140625" style="198"/>
    <col min="13057" max="13057" width="0" style="198" hidden="1" customWidth="1"/>
    <col min="13058" max="13058" width="86" style="198" customWidth="1"/>
    <col min="13059" max="13059" width="25" style="198" bestFit="1" customWidth="1"/>
    <col min="13060" max="13060" width="16.28515625" style="198" customWidth="1"/>
    <col min="13061" max="13063" width="15.42578125" style="198" customWidth="1"/>
    <col min="13064" max="13064" width="22" style="198" customWidth="1"/>
    <col min="13065" max="13065" width="15.140625" style="198" bestFit="1" customWidth="1"/>
    <col min="13066" max="13066" width="16.5703125" style="198" bestFit="1" customWidth="1"/>
    <col min="13067" max="13068" width="10.85546875" style="198" bestFit="1" customWidth="1"/>
    <col min="13069" max="13312" width="9.140625" style="198"/>
    <col min="13313" max="13313" width="0" style="198" hidden="1" customWidth="1"/>
    <col min="13314" max="13314" width="86" style="198" customWidth="1"/>
    <col min="13315" max="13315" width="25" style="198" bestFit="1" customWidth="1"/>
    <col min="13316" max="13316" width="16.28515625" style="198" customWidth="1"/>
    <col min="13317" max="13319" width="15.42578125" style="198" customWidth="1"/>
    <col min="13320" max="13320" width="22" style="198" customWidth="1"/>
    <col min="13321" max="13321" width="15.140625" style="198" bestFit="1" customWidth="1"/>
    <col min="13322" max="13322" width="16.5703125" style="198" bestFit="1" customWidth="1"/>
    <col min="13323" max="13324" width="10.85546875" style="198" bestFit="1" customWidth="1"/>
    <col min="13325" max="13568" width="9.140625" style="198"/>
    <col min="13569" max="13569" width="0" style="198" hidden="1" customWidth="1"/>
    <col min="13570" max="13570" width="86" style="198" customWidth="1"/>
    <col min="13571" max="13571" width="25" style="198" bestFit="1" customWidth="1"/>
    <col min="13572" max="13572" width="16.28515625" style="198" customWidth="1"/>
    <col min="13573" max="13575" width="15.42578125" style="198" customWidth="1"/>
    <col min="13576" max="13576" width="22" style="198" customWidth="1"/>
    <col min="13577" max="13577" width="15.140625" style="198" bestFit="1" customWidth="1"/>
    <col min="13578" max="13578" width="16.5703125" style="198" bestFit="1" customWidth="1"/>
    <col min="13579" max="13580" width="10.85546875" style="198" bestFit="1" customWidth="1"/>
    <col min="13581" max="13824" width="9.140625" style="198"/>
    <col min="13825" max="13825" width="0" style="198" hidden="1" customWidth="1"/>
    <col min="13826" max="13826" width="86" style="198" customWidth="1"/>
    <col min="13827" max="13827" width="25" style="198" bestFit="1" customWidth="1"/>
    <col min="13828" max="13828" width="16.28515625" style="198" customWidth="1"/>
    <col min="13829" max="13831" width="15.42578125" style="198" customWidth="1"/>
    <col min="13832" max="13832" width="22" style="198" customWidth="1"/>
    <col min="13833" max="13833" width="15.140625" style="198" bestFit="1" customWidth="1"/>
    <col min="13834" max="13834" width="16.5703125" style="198" bestFit="1" customWidth="1"/>
    <col min="13835" max="13836" width="10.85546875" style="198" bestFit="1" customWidth="1"/>
    <col min="13837" max="14080" width="9.140625" style="198"/>
    <col min="14081" max="14081" width="0" style="198" hidden="1" customWidth="1"/>
    <col min="14082" max="14082" width="86" style="198" customWidth="1"/>
    <col min="14083" max="14083" width="25" style="198" bestFit="1" customWidth="1"/>
    <col min="14084" max="14084" width="16.28515625" style="198" customWidth="1"/>
    <col min="14085" max="14087" width="15.42578125" style="198" customWidth="1"/>
    <col min="14088" max="14088" width="22" style="198" customWidth="1"/>
    <col min="14089" max="14089" width="15.140625" style="198" bestFit="1" customWidth="1"/>
    <col min="14090" max="14090" width="16.5703125" style="198" bestFit="1" customWidth="1"/>
    <col min="14091" max="14092" width="10.85546875" style="198" bestFit="1" customWidth="1"/>
    <col min="14093" max="14336" width="9.140625" style="198"/>
    <col min="14337" max="14337" width="0" style="198" hidden="1" customWidth="1"/>
    <col min="14338" max="14338" width="86" style="198" customWidth="1"/>
    <col min="14339" max="14339" width="25" style="198" bestFit="1" customWidth="1"/>
    <col min="14340" max="14340" width="16.28515625" style="198" customWidth="1"/>
    <col min="14341" max="14343" width="15.42578125" style="198" customWidth="1"/>
    <col min="14344" max="14344" width="22" style="198" customWidth="1"/>
    <col min="14345" max="14345" width="15.140625" style="198" bestFit="1" customWidth="1"/>
    <col min="14346" max="14346" width="16.5703125" style="198" bestFit="1" customWidth="1"/>
    <col min="14347" max="14348" width="10.85546875" style="198" bestFit="1" customWidth="1"/>
    <col min="14349" max="14592" width="9.140625" style="198"/>
    <col min="14593" max="14593" width="0" style="198" hidden="1" customWidth="1"/>
    <col min="14594" max="14594" width="86" style="198" customWidth="1"/>
    <col min="14595" max="14595" width="25" style="198" bestFit="1" customWidth="1"/>
    <col min="14596" max="14596" width="16.28515625" style="198" customWidth="1"/>
    <col min="14597" max="14599" width="15.42578125" style="198" customWidth="1"/>
    <col min="14600" max="14600" width="22" style="198" customWidth="1"/>
    <col min="14601" max="14601" width="15.140625" style="198" bestFit="1" customWidth="1"/>
    <col min="14602" max="14602" width="16.5703125" style="198" bestFit="1" customWidth="1"/>
    <col min="14603" max="14604" width="10.85546875" style="198" bestFit="1" customWidth="1"/>
    <col min="14605" max="14848" width="9.140625" style="198"/>
    <col min="14849" max="14849" width="0" style="198" hidden="1" customWidth="1"/>
    <col min="14850" max="14850" width="86" style="198" customWidth="1"/>
    <col min="14851" max="14851" width="25" style="198" bestFit="1" customWidth="1"/>
    <col min="14852" max="14852" width="16.28515625" style="198" customWidth="1"/>
    <col min="14853" max="14855" width="15.42578125" style="198" customWidth="1"/>
    <col min="14856" max="14856" width="22" style="198" customWidth="1"/>
    <col min="14857" max="14857" width="15.140625" style="198" bestFit="1" customWidth="1"/>
    <col min="14858" max="14858" width="16.5703125" style="198" bestFit="1" customWidth="1"/>
    <col min="14859" max="14860" width="10.85546875" style="198" bestFit="1" customWidth="1"/>
    <col min="14861" max="15104" width="9.140625" style="198"/>
    <col min="15105" max="15105" width="0" style="198" hidden="1" customWidth="1"/>
    <col min="15106" max="15106" width="86" style="198" customWidth="1"/>
    <col min="15107" max="15107" width="25" style="198" bestFit="1" customWidth="1"/>
    <col min="15108" max="15108" width="16.28515625" style="198" customWidth="1"/>
    <col min="15109" max="15111" width="15.42578125" style="198" customWidth="1"/>
    <col min="15112" max="15112" width="22" style="198" customWidth="1"/>
    <col min="15113" max="15113" width="15.140625" style="198" bestFit="1" customWidth="1"/>
    <col min="15114" max="15114" width="16.5703125" style="198" bestFit="1" customWidth="1"/>
    <col min="15115" max="15116" width="10.85546875" style="198" bestFit="1" customWidth="1"/>
    <col min="15117" max="15360" width="9.140625" style="198"/>
    <col min="15361" max="15361" width="0" style="198" hidden="1" customWidth="1"/>
    <col min="15362" max="15362" width="86" style="198" customWidth="1"/>
    <col min="15363" max="15363" width="25" style="198" bestFit="1" customWidth="1"/>
    <col min="15364" max="15364" width="16.28515625" style="198" customWidth="1"/>
    <col min="15365" max="15367" width="15.42578125" style="198" customWidth="1"/>
    <col min="15368" max="15368" width="22" style="198" customWidth="1"/>
    <col min="15369" max="15369" width="15.140625" style="198" bestFit="1" customWidth="1"/>
    <col min="15370" max="15370" width="16.5703125" style="198" bestFit="1" customWidth="1"/>
    <col min="15371" max="15372" width="10.85546875" style="198" bestFit="1" customWidth="1"/>
    <col min="15373" max="15616" width="9.140625" style="198"/>
    <col min="15617" max="15617" width="0" style="198" hidden="1" customWidth="1"/>
    <col min="15618" max="15618" width="86" style="198" customWidth="1"/>
    <col min="15619" max="15619" width="25" style="198" bestFit="1" customWidth="1"/>
    <col min="15620" max="15620" width="16.28515625" style="198" customWidth="1"/>
    <col min="15621" max="15623" width="15.42578125" style="198" customWidth="1"/>
    <col min="15624" max="15624" width="22" style="198" customWidth="1"/>
    <col min="15625" max="15625" width="15.140625" style="198" bestFit="1" customWidth="1"/>
    <col min="15626" max="15626" width="16.5703125" style="198" bestFit="1" customWidth="1"/>
    <col min="15627" max="15628" width="10.85546875" style="198" bestFit="1" customWidth="1"/>
    <col min="15629" max="15872" width="9.140625" style="198"/>
    <col min="15873" max="15873" width="0" style="198" hidden="1" customWidth="1"/>
    <col min="15874" max="15874" width="86" style="198" customWidth="1"/>
    <col min="15875" max="15875" width="25" style="198" bestFit="1" customWidth="1"/>
    <col min="15876" max="15876" width="16.28515625" style="198" customWidth="1"/>
    <col min="15877" max="15879" width="15.42578125" style="198" customWidth="1"/>
    <col min="15880" max="15880" width="22" style="198" customWidth="1"/>
    <col min="15881" max="15881" width="15.140625" style="198" bestFit="1" customWidth="1"/>
    <col min="15882" max="15882" width="16.5703125" style="198" bestFit="1" customWidth="1"/>
    <col min="15883" max="15884" width="10.85546875" style="198" bestFit="1" customWidth="1"/>
    <col min="15885" max="16128" width="9.140625" style="198"/>
    <col min="16129" max="16129" width="0" style="198" hidden="1" customWidth="1"/>
    <col min="16130" max="16130" width="86" style="198" customWidth="1"/>
    <col min="16131" max="16131" width="25" style="198" bestFit="1" customWidth="1"/>
    <col min="16132" max="16132" width="16.28515625" style="198" customWidth="1"/>
    <col min="16133" max="16135" width="15.42578125" style="198" customWidth="1"/>
    <col min="16136" max="16136" width="22" style="198" customWidth="1"/>
    <col min="16137" max="16137" width="15.140625" style="198" bestFit="1" customWidth="1"/>
    <col min="16138" max="16138" width="16.5703125" style="198" bestFit="1" customWidth="1"/>
    <col min="16139" max="16140" width="10.85546875" style="198" bestFit="1" customWidth="1"/>
    <col min="16141" max="16384" width="9.140625" style="198"/>
  </cols>
  <sheetData>
    <row r="1" spans="1:10" hidden="1" x14ac:dyDescent="0.25">
      <c r="A1" s="257"/>
      <c r="B1" s="490" t="s">
        <v>0</v>
      </c>
      <c r="C1" s="491"/>
      <c r="D1" s="491"/>
      <c r="E1" s="491"/>
      <c r="F1" s="491"/>
      <c r="G1" s="491"/>
      <c r="H1" s="492"/>
    </row>
    <row r="2" spans="1:10" hidden="1" x14ac:dyDescent="0.25">
      <c r="A2" s="257"/>
      <c r="B2" s="493" t="s">
        <v>1</v>
      </c>
      <c r="C2" s="494"/>
      <c r="D2" s="494"/>
      <c r="E2" s="494"/>
      <c r="F2" s="494"/>
      <c r="G2" s="494"/>
      <c r="H2" s="495"/>
    </row>
    <row r="3" spans="1:10" x14ac:dyDescent="0.25">
      <c r="A3" s="257"/>
      <c r="B3" s="199" t="s">
        <v>2</v>
      </c>
      <c r="C3" s="200"/>
      <c r="D3" s="201"/>
      <c r="E3" s="202"/>
      <c r="F3" s="202"/>
      <c r="G3" s="202"/>
      <c r="H3" s="203"/>
    </row>
    <row r="4" spans="1:10" x14ac:dyDescent="0.25">
      <c r="A4" s="257"/>
      <c r="B4" s="199" t="s">
        <v>502</v>
      </c>
      <c r="C4" s="200"/>
      <c r="D4" s="204"/>
      <c r="E4" s="200"/>
      <c r="F4" s="200"/>
      <c r="G4" s="200"/>
      <c r="H4" s="205"/>
    </row>
    <row r="5" spans="1:10" x14ac:dyDescent="0.25">
      <c r="A5" s="257"/>
      <c r="B5" s="199" t="s">
        <v>768</v>
      </c>
      <c r="C5" s="206"/>
      <c r="D5" s="207"/>
      <c r="E5" s="206"/>
      <c r="F5" s="206"/>
      <c r="G5" s="206"/>
      <c r="H5" s="208"/>
    </row>
    <row r="6" spans="1:10" x14ac:dyDescent="0.25">
      <c r="A6" s="257"/>
      <c r="B6" s="199"/>
      <c r="C6" s="206"/>
      <c r="D6" s="207"/>
      <c r="E6" s="206"/>
      <c r="F6" s="206"/>
      <c r="G6" s="206"/>
      <c r="H6" s="208"/>
    </row>
    <row r="7" spans="1:10" s="257" customFormat="1" ht="35.1" customHeight="1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  <c r="I7" s="197"/>
    </row>
    <row r="8" spans="1:10" s="257" customFormat="1" x14ac:dyDescent="0.25">
      <c r="B8" s="223" t="s">
        <v>11</v>
      </c>
      <c r="C8" s="235"/>
      <c r="D8" s="259"/>
      <c r="E8" s="237"/>
      <c r="F8" s="238"/>
      <c r="G8" s="238"/>
      <c r="H8" s="217"/>
      <c r="I8" s="197"/>
    </row>
    <row r="9" spans="1:10" s="257" customFormat="1" x14ac:dyDescent="0.25">
      <c r="B9" s="223" t="s">
        <v>12</v>
      </c>
      <c r="C9" s="235"/>
      <c r="D9" s="259"/>
      <c r="E9" s="237"/>
      <c r="F9" s="238"/>
      <c r="G9" s="238"/>
      <c r="H9" s="230"/>
      <c r="I9" s="197"/>
    </row>
    <row r="10" spans="1:10" s="257" customFormat="1" x14ac:dyDescent="0.25">
      <c r="B10" s="219" t="s">
        <v>13</v>
      </c>
      <c r="C10" s="235"/>
      <c r="D10" s="18"/>
      <c r="E10" s="237"/>
      <c r="F10" s="238"/>
      <c r="G10" s="238"/>
      <c r="H10" s="230"/>
      <c r="I10" s="197"/>
      <c r="J10" s="197"/>
    </row>
    <row r="11" spans="1:10" s="257" customFormat="1" x14ac:dyDescent="0.25">
      <c r="B11" s="407" t="s">
        <v>503</v>
      </c>
      <c r="C11" s="235" t="s">
        <v>15</v>
      </c>
      <c r="D11" s="18">
        <v>3569</v>
      </c>
      <c r="E11" s="237">
        <v>37800.71</v>
      </c>
      <c r="F11" s="238">
        <v>4.26</v>
      </c>
      <c r="G11" s="238">
        <v>6.8849999999999998</v>
      </c>
      <c r="H11" s="230" t="s">
        <v>504</v>
      </c>
      <c r="I11" s="197"/>
      <c r="J11" s="197"/>
    </row>
    <row r="12" spans="1:10" s="257" customFormat="1" x14ac:dyDescent="0.25">
      <c r="B12" s="407" t="s">
        <v>505</v>
      </c>
      <c r="C12" s="235" t="s">
        <v>15</v>
      </c>
      <c r="D12" s="18">
        <v>3400</v>
      </c>
      <c r="E12" s="237">
        <v>36413.24</v>
      </c>
      <c r="F12" s="238">
        <v>4.0999999999999996</v>
      </c>
      <c r="G12" s="238">
        <v>6.910000000000001</v>
      </c>
      <c r="H12" s="230" t="s">
        <v>506</v>
      </c>
      <c r="I12" s="197"/>
      <c r="J12" s="197"/>
    </row>
    <row r="13" spans="1:10" s="257" customFormat="1" x14ac:dyDescent="0.25">
      <c r="B13" s="407" t="s">
        <v>509</v>
      </c>
      <c r="C13" s="235" t="s">
        <v>15</v>
      </c>
      <c r="D13" s="18">
        <v>3300</v>
      </c>
      <c r="E13" s="237">
        <v>35520.69</v>
      </c>
      <c r="F13" s="238">
        <v>4</v>
      </c>
      <c r="G13" s="238">
        <v>6.9496000000000002</v>
      </c>
      <c r="H13" s="230" t="s">
        <v>510</v>
      </c>
      <c r="I13" s="197"/>
      <c r="J13" s="197"/>
    </row>
    <row r="14" spans="1:10" s="257" customFormat="1" x14ac:dyDescent="0.25">
      <c r="B14" s="407" t="s">
        <v>507</v>
      </c>
      <c r="C14" s="235" t="s">
        <v>15</v>
      </c>
      <c r="D14" s="18">
        <v>3200</v>
      </c>
      <c r="E14" s="237">
        <v>34946.26</v>
      </c>
      <c r="F14" s="238">
        <v>3.94</v>
      </c>
      <c r="G14" s="238">
        <v>6.79</v>
      </c>
      <c r="H14" s="230" t="s">
        <v>508</v>
      </c>
      <c r="I14" s="197"/>
      <c r="J14" s="197"/>
    </row>
    <row r="15" spans="1:10" s="257" customFormat="1" x14ac:dyDescent="0.25">
      <c r="B15" s="407" t="s">
        <v>511</v>
      </c>
      <c r="C15" s="235" t="s">
        <v>15</v>
      </c>
      <c r="D15" s="18">
        <v>3000</v>
      </c>
      <c r="E15" s="237">
        <v>31028.55</v>
      </c>
      <c r="F15" s="238">
        <v>3.5</v>
      </c>
      <c r="G15" s="238">
        <v>6.9950000000000001</v>
      </c>
      <c r="H15" s="230" t="s">
        <v>512</v>
      </c>
      <c r="I15" s="197"/>
      <c r="J15" s="197"/>
    </row>
    <row r="16" spans="1:10" s="257" customFormat="1" x14ac:dyDescent="0.25">
      <c r="B16" s="407" t="s">
        <v>269</v>
      </c>
      <c r="C16" s="235" t="s">
        <v>15</v>
      </c>
      <c r="D16" s="18">
        <v>2450</v>
      </c>
      <c r="E16" s="237">
        <v>26752.09</v>
      </c>
      <c r="F16" s="238">
        <v>3.01</v>
      </c>
      <c r="G16" s="238">
        <v>7.0249999999999995</v>
      </c>
      <c r="H16" s="230" t="s">
        <v>270</v>
      </c>
      <c r="I16" s="197"/>
      <c r="J16" s="197"/>
    </row>
    <row r="17" spans="2:10" s="257" customFormat="1" x14ac:dyDescent="0.25">
      <c r="B17" s="407" t="s">
        <v>513</v>
      </c>
      <c r="C17" s="235" t="s">
        <v>230</v>
      </c>
      <c r="D17" s="18">
        <v>2550</v>
      </c>
      <c r="E17" s="237">
        <v>26497.35</v>
      </c>
      <c r="F17" s="238">
        <v>2.99</v>
      </c>
      <c r="G17" s="238">
        <v>7.0449999999999999</v>
      </c>
      <c r="H17" s="230" t="s">
        <v>514</v>
      </c>
      <c r="I17" s="197"/>
      <c r="J17" s="197"/>
    </row>
    <row r="18" spans="2:10" s="257" customFormat="1" x14ac:dyDescent="0.25">
      <c r="B18" s="407" t="s">
        <v>515</v>
      </c>
      <c r="C18" s="235" t="s">
        <v>30</v>
      </c>
      <c r="D18" s="18">
        <v>2500</v>
      </c>
      <c r="E18" s="237">
        <v>24977.56</v>
      </c>
      <c r="F18" s="238">
        <v>2.81</v>
      </c>
      <c r="G18" s="238">
        <v>7.07</v>
      </c>
      <c r="H18" s="230" t="s">
        <v>516</v>
      </c>
      <c r="I18" s="197"/>
      <c r="J18" s="197"/>
    </row>
    <row r="19" spans="2:10" s="257" customFormat="1" x14ac:dyDescent="0.25">
      <c r="B19" s="407" t="s">
        <v>519</v>
      </c>
      <c r="C19" s="235" t="s">
        <v>15</v>
      </c>
      <c r="D19" s="18">
        <v>2200</v>
      </c>
      <c r="E19" s="237">
        <v>23779.72</v>
      </c>
      <c r="F19" s="238">
        <v>2.68</v>
      </c>
      <c r="G19" s="238">
        <v>6.9495000000000005</v>
      </c>
      <c r="H19" s="230" t="s">
        <v>520</v>
      </c>
      <c r="I19" s="197"/>
      <c r="J19" s="197"/>
    </row>
    <row r="20" spans="2:10" s="257" customFormat="1" x14ac:dyDescent="0.25">
      <c r="B20" s="407" t="s">
        <v>517</v>
      </c>
      <c r="C20" s="235" t="s">
        <v>15</v>
      </c>
      <c r="D20" s="18">
        <v>2100</v>
      </c>
      <c r="E20" s="237">
        <v>22649.27</v>
      </c>
      <c r="F20" s="238">
        <v>2.5499999999999998</v>
      </c>
      <c r="G20" s="238">
        <v>6.44</v>
      </c>
      <c r="H20" s="230" t="s">
        <v>518</v>
      </c>
      <c r="I20" s="197"/>
      <c r="J20" s="197"/>
    </row>
    <row r="21" spans="2:10" s="257" customFormat="1" x14ac:dyDescent="0.25">
      <c r="B21" s="407" t="s">
        <v>521</v>
      </c>
      <c r="C21" s="235" t="s">
        <v>15</v>
      </c>
      <c r="D21" s="18">
        <v>2000</v>
      </c>
      <c r="E21" s="237">
        <v>21311.759999999998</v>
      </c>
      <c r="F21" s="238">
        <v>2.4</v>
      </c>
      <c r="G21" s="238">
        <v>6.9500000000000011</v>
      </c>
      <c r="H21" s="230" t="s">
        <v>522</v>
      </c>
      <c r="I21" s="197"/>
      <c r="J21" s="197"/>
    </row>
    <row r="22" spans="2:10" s="257" customFormat="1" x14ac:dyDescent="0.25">
      <c r="B22" s="407" t="s">
        <v>525</v>
      </c>
      <c r="C22" s="235" t="s">
        <v>15</v>
      </c>
      <c r="D22" s="18">
        <v>1650</v>
      </c>
      <c r="E22" s="237">
        <v>18369.54</v>
      </c>
      <c r="F22" s="238">
        <v>2.0699999999999998</v>
      </c>
      <c r="G22" s="238">
        <v>6.3697999999999988</v>
      </c>
      <c r="H22" s="230" t="s">
        <v>526</v>
      </c>
      <c r="I22" s="197"/>
      <c r="J22" s="197"/>
    </row>
    <row r="23" spans="2:10" s="257" customFormat="1" x14ac:dyDescent="0.25">
      <c r="B23" s="407" t="s">
        <v>523</v>
      </c>
      <c r="C23" s="235" t="s">
        <v>30</v>
      </c>
      <c r="D23" s="18">
        <v>1650</v>
      </c>
      <c r="E23" s="237">
        <v>17931.810000000001</v>
      </c>
      <c r="F23" s="238">
        <v>2.02</v>
      </c>
      <c r="G23" s="238">
        <v>6.9500000000000011</v>
      </c>
      <c r="H23" s="230" t="s">
        <v>524</v>
      </c>
      <c r="I23" s="197"/>
      <c r="J23" s="197"/>
    </row>
    <row r="24" spans="2:10" s="257" customFormat="1" x14ac:dyDescent="0.25">
      <c r="B24" s="407" t="s">
        <v>527</v>
      </c>
      <c r="C24" s="235" t="s">
        <v>15</v>
      </c>
      <c r="D24" s="18">
        <v>1600</v>
      </c>
      <c r="E24" s="237">
        <v>17392.349999999999</v>
      </c>
      <c r="F24" s="238">
        <v>1.96</v>
      </c>
      <c r="G24" s="238">
        <v>6.910000000000001</v>
      </c>
      <c r="H24" s="230" t="s">
        <v>528</v>
      </c>
      <c r="I24" s="197"/>
      <c r="J24" s="197"/>
    </row>
    <row r="25" spans="2:10" s="257" customFormat="1" x14ac:dyDescent="0.25">
      <c r="B25" s="407" t="s">
        <v>529</v>
      </c>
      <c r="C25" s="235" t="s">
        <v>15</v>
      </c>
      <c r="D25" s="18">
        <v>1466</v>
      </c>
      <c r="E25" s="237">
        <v>17048.939999999999</v>
      </c>
      <c r="F25" s="238">
        <v>1.92</v>
      </c>
      <c r="G25" s="238">
        <v>7.0649999999999995</v>
      </c>
      <c r="H25" s="230" t="s">
        <v>530</v>
      </c>
      <c r="I25" s="197"/>
      <c r="J25" s="197"/>
    </row>
    <row r="26" spans="2:10" s="257" customFormat="1" x14ac:dyDescent="0.25">
      <c r="B26" s="407" t="s">
        <v>531</v>
      </c>
      <c r="C26" s="235" t="s">
        <v>15</v>
      </c>
      <c r="D26" s="18">
        <v>1450</v>
      </c>
      <c r="E26" s="237">
        <v>16695.91</v>
      </c>
      <c r="F26" s="238">
        <v>1.88</v>
      </c>
      <c r="G26" s="238">
        <v>6.9496000000000002</v>
      </c>
      <c r="H26" s="230" t="s">
        <v>532</v>
      </c>
      <c r="I26" s="197"/>
      <c r="J26" s="197"/>
    </row>
    <row r="27" spans="2:10" s="257" customFormat="1" x14ac:dyDescent="0.25">
      <c r="B27" s="407" t="s">
        <v>533</v>
      </c>
      <c r="C27" s="235" t="s">
        <v>230</v>
      </c>
      <c r="D27" s="18">
        <v>1550</v>
      </c>
      <c r="E27" s="237">
        <v>15764.05</v>
      </c>
      <c r="F27" s="238">
        <v>1.78</v>
      </c>
      <c r="G27" s="238">
        <v>7.0449999999999999</v>
      </c>
      <c r="H27" s="230" t="s">
        <v>534</v>
      </c>
      <c r="I27" s="197"/>
      <c r="J27" s="197"/>
    </row>
    <row r="28" spans="2:10" s="257" customFormat="1" x14ac:dyDescent="0.25">
      <c r="B28" s="407" t="s">
        <v>535</v>
      </c>
      <c r="C28" s="235" t="s">
        <v>15</v>
      </c>
      <c r="D28" s="18">
        <v>1100</v>
      </c>
      <c r="E28" s="237">
        <v>12320.67</v>
      </c>
      <c r="F28" s="238">
        <v>1.39</v>
      </c>
      <c r="G28" s="238">
        <v>6.9459999999999997</v>
      </c>
      <c r="H28" s="230" t="s">
        <v>536</v>
      </c>
      <c r="I28" s="197"/>
      <c r="J28" s="197"/>
    </row>
    <row r="29" spans="2:10" s="257" customFormat="1" x14ac:dyDescent="0.25">
      <c r="B29" s="407" t="s">
        <v>537</v>
      </c>
      <c r="C29" s="235" t="s">
        <v>15</v>
      </c>
      <c r="D29" s="18">
        <v>1100</v>
      </c>
      <c r="E29" s="237">
        <v>11143.38</v>
      </c>
      <c r="F29" s="238">
        <v>1.26</v>
      </c>
      <c r="G29" s="238">
        <v>7.0900000000000007</v>
      </c>
      <c r="H29" s="230" t="s">
        <v>538</v>
      </c>
      <c r="I29" s="197"/>
      <c r="J29" s="197"/>
    </row>
    <row r="30" spans="2:10" s="257" customFormat="1" x14ac:dyDescent="0.25">
      <c r="B30" s="407" t="s">
        <v>539</v>
      </c>
      <c r="C30" s="235" t="s">
        <v>30</v>
      </c>
      <c r="D30" s="18">
        <v>950</v>
      </c>
      <c r="E30" s="237">
        <v>10677.76</v>
      </c>
      <c r="F30" s="238">
        <v>1.2</v>
      </c>
      <c r="G30" s="238">
        <v>6.9500000000000011</v>
      </c>
      <c r="H30" s="230" t="s">
        <v>540</v>
      </c>
      <c r="I30" s="197"/>
      <c r="J30" s="197"/>
    </row>
    <row r="31" spans="2:10" s="257" customFormat="1" x14ac:dyDescent="0.25">
      <c r="B31" s="407" t="s">
        <v>54</v>
      </c>
      <c r="C31" s="235" t="s">
        <v>15</v>
      </c>
      <c r="D31" s="18">
        <v>800</v>
      </c>
      <c r="E31" s="237">
        <v>8611.39</v>
      </c>
      <c r="F31" s="238">
        <v>0.97</v>
      </c>
      <c r="G31" s="238">
        <v>6.44</v>
      </c>
      <c r="H31" s="230" t="s">
        <v>55</v>
      </c>
      <c r="I31" s="197"/>
      <c r="J31" s="197"/>
    </row>
    <row r="32" spans="2:10" s="257" customFormat="1" x14ac:dyDescent="0.25">
      <c r="B32" s="407" t="s">
        <v>543</v>
      </c>
      <c r="C32" s="235" t="s">
        <v>15</v>
      </c>
      <c r="D32" s="18">
        <v>750</v>
      </c>
      <c r="E32" s="237">
        <v>8407.92</v>
      </c>
      <c r="F32" s="238">
        <v>0.95</v>
      </c>
      <c r="G32" s="238">
        <v>6.8998999999999988</v>
      </c>
      <c r="H32" s="230" t="s">
        <v>544</v>
      </c>
      <c r="I32" s="197"/>
      <c r="J32" s="197"/>
    </row>
    <row r="33" spans="2:10" s="257" customFormat="1" x14ac:dyDescent="0.25">
      <c r="B33" s="407" t="s">
        <v>541</v>
      </c>
      <c r="C33" s="235" t="s">
        <v>15</v>
      </c>
      <c r="D33" s="18">
        <v>750</v>
      </c>
      <c r="E33" s="237">
        <v>8359.86</v>
      </c>
      <c r="F33" s="238">
        <v>0.94</v>
      </c>
      <c r="G33" s="238">
        <v>6.9899000000000004</v>
      </c>
      <c r="H33" s="230" t="s">
        <v>542</v>
      </c>
      <c r="I33" s="197"/>
      <c r="J33" s="197"/>
    </row>
    <row r="34" spans="2:10" s="257" customFormat="1" x14ac:dyDescent="0.25">
      <c r="B34" s="407" t="s">
        <v>545</v>
      </c>
      <c r="C34" s="235" t="s">
        <v>15</v>
      </c>
      <c r="D34" s="18">
        <v>750</v>
      </c>
      <c r="E34" s="237">
        <v>8133.64</v>
      </c>
      <c r="F34" s="238">
        <v>0.92</v>
      </c>
      <c r="G34" s="238">
        <v>7.02</v>
      </c>
      <c r="H34" s="230" t="s">
        <v>546</v>
      </c>
      <c r="I34" s="197"/>
      <c r="J34" s="197"/>
    </row>
    <row r="35" spans="2:10" s="257" customFormat="1" x14ac:dyDescent="0.25">
      <c r="B35" s="407" t="s">
        <v>427</v>
      </c>
      <c r="C35" s="235" t="s">
        <v>15</v>
      </c>
      <c r="D35" s="18">
        <v>729</v>
      </c>
      <c r="E35" s="237">
        <v>8092.11</v>
      </c>
      <c r="F35" s="238">
        <v>0.91</v>
      </c>
      <c r="G35" s="238">
        <v>6.9500000000000011</v>
      </c>
      <c r="H35" s="230" t="s">
        <v>428</v>
      </c>
      <c r="I35" s="197"/>
      <c r="J35" s="197"/>
    </row>
    <row r="36" spans="2:10" s="257" customFormat="1" x14ac:dyDescent="0.25">
      <c r="B36" s="407" t="s">
        <v>547</v>
      </c>
      <c r="C36" s="235" t="s">
        <v>230</v>
      </c>
      <c r="D36" s="18">
        <v>750</v>
      </c>
      <c r="E36" s="237">
        <v>7484.73</v>
      </c>
      <c r="F36" s="238">
        <v>0.84</v>
      </c>
      <c r="G36" s="238">
        <v>7.0449999999999999</v>
      </c>
      <c r="H36" s="230" t="s">
        <v>548</v>
      </c>
      <c r="I36" s="197"/>
      <c r="J36" s="197"/>
    </row>
    <row r="37" spans="2:10" s="257" customFormat="1" x14ac:dyDescent="0.25">
      <c r="B37" s="407" t="s">
        <v>549</v>
      </c>
      <c r="C37" s="235" t="s">
        <v>15</v>
      </c>
      <c r="D37" s="18">
        <v>600</v>
      </c>
      <c r="E37" s="237">
        <v>6526.65</v>
      </c>
      <c r="F37" s="238">
        <v>0.74</v>
      </c>
      <c r="G37" s="238">
        <v>7.0649999999999995</v>
      </c>
      <c r="H37" s="230" t="s">
        <v>550</v>
      </c>
      <c r="I37" s="197"/>
      <c r="J37" s="197"/>
    </row>
    <row r="38" spans="2:10" s="257" customFormat="1" x14ac:dyDescent="0.25">
      <c r="B38" s="407" t="s">
        <v>551</v>
      </c>
      <c r="C38" s="235" t="s">
        <v>15</v>
      </c>
      <c r="D38" s="18">
        <v>575</v>
      </c>
      <c r="E38" s="237">
        <v>6407.35</v>
      </c>
      <c r="F38" s="238">
        <v>0.72</v>
      </c>
      <c r="G38" s="238">
        <v>6.9284999999999997</v>
      </c>
      <c r="H38" s="230" t="s">
        <v>552</v>
      </c>
      <c r="I38" s="197"/>
      <c r="J38" s="197"/>
    </row>
    <row r="39" spans="2:10" s="257" customFormat="1" x14ac:dyDescent="0.25">
      <c r="B39" s="407" t="s">
        <v>553</v>
      </c>
      <c r="C39" s="235" t="s">
        <v>15</v>
      </c>
      <c r="D39" s="18">
        <v>548</v>
      </c>
      <c r="E39" s="237">
        <v>6029.48</v>
      </c>
      <c r="F39" s="238">
        <v>0.68</v>
      </c>
      <c r="G39" s="238">
        <v>6.9500000000000011</v>
      </c>
      <c r="H39" s="230" t="s">
        <v>554</v>
      </c>
      <c r="I39" s="197"/>
      <c r="J39" s="197"/>
    </row>
    <row r="40" spans="2:10" s="257" customFormat="1" x14ac:dyDescent="0.25">
      <c r="B40" s="407" t="s">
        <v>557</v>
      </c>
      <c r="C40" s="235" t="s">
        <v>30</v>
      </c>
      <c r="D40" s="18">
        <v>500</v>
      </c>
      <c r="E40" s="237">
        <v>5573.51</v>
      </c>
      <c r="F40" s="238">
        <v>0.63</v>
      </c>
      <c r="G40" s="238">
        <v>6.8600000000000012</v>
      </c>
      <c r="H40" s="230" t="s">
        <v>558</v>
      </c>
      <c r="I40" s="197"/>
      <c r="J40" s="197"/>
    </row>
    <row r="41" spans="2:10" s="257" customFormat="1" x14ac:dyDescent="0.25">
      <c r="B41" s="407" t="s">
        <v>559</v>
      </c>
      <c r="C41" s="235" t="s">
        <v>15</v>
      </c>
      <c r="D41" s="18">
        <v>500</v>
      </c>
      <c r="E41" s="237">
        <v>5515.04</v>
      </c>
      <c r="F41" s="238">
        <v>0.62</v>
      </c>
      <c r="G41" s="238">
        <v>6.9495000000000005</v>
      </c>
      <c r="H41" s="230" t="s">
        <v>560</v>
      </c>
      <c r="I41" s="197"/>
      <c r="J41" s="197"/>
    </row>
    <row r="42" spans="2:10" s="257" customFormat="1" x14ac:dyDescent="0.25">
      <c r="B42" s="407" t="s">
        <v>555</v>
      </c>
      <c r="C42" s="235" t="s">
        <v>15</v>
      </c>
      <c r="D42" s="18">
        <v>500</v>
      </c>
      <c r="E42" s="237">
        <v>5540.2</v>
      </c>
      <c r="F42" s="238">
        <v>0.62</v>
      </c>
      <c r="G42" s="238">
        <v>6.9899000000000004</v>
      </c>
      <c r="H42" s="230" t="s">
        <v>556</v>
      </c>
      <c r="I42" s="197"/>
      <c r="J42" s="197"/>
    </row>
    <row r="43" spans="2:10" s="257" customFormat="1" x14ac:dyDescent="0.25">
      <c r="B43" s="407" t="s">
        <v>564</v>
      </c>
      <c r="C43" s="235" t="s">
        <v>15</v>
      </c>
      <c r="D43" s="18">
        <v>500</v>
      </c>
      <c r="E43" s="237">
        <v>5377.36</v>
      </c>
      <c r="F43" s="238">
        <v>0.61</v>
      </c>
      <c r="G43" s="238">
        <v>6.8600000000000012</v>
      </c>
      <c r="H43" s="230" t="s">
        <v>565</v>
      </c>
      <c r="I43" s="197"/>
      <c r="J43" s="197"/>
    </row>
    <row r="44" spans="2:10" s="257" customFormat="1" x14ac:dyDescent="0.25">
      <c r="B44" s="407" t="s">
        <v>566</v>
      </c>
      <c r="C44" s="235" t="s">
        <v>30</v>
      </c>
      <c r="D44" s="18">
        <v>500</v>
      </c>
      <c r="E44" s="237">
        <v>5105.88</v>
      </c>
      <c r="F44" s="238">
        <v>0.57999999999999996</v>
      </c>
      <c r="G44" s="238">
        <v>6.9945999999999993</v>
      </c>
      <c r="H44" s="230" t="s">
        <v>567</v>
      </c>
      <c r="I44" s="197"/>
      <c r="J44" s="197"/>
    </row>
    <row r="45" spans="2:10" s="257" customFormat="1" x14ac:dyDescent="0.25">
      <c r="B45" s="407" t="s">
        <v>568</v>
      </c>
      <c r="C45" s="235" t="s">
        <v>64</v>
      </c>
      <c r="D45" s="18">
        <v>500</v>
      </c>
      <c r="E45" s="237">
        <v>4932.5</v>
      </c>
      <c r="F45" s="238">
        <v>0.56000000000000005</v>
      </c>
      <c r="G45" s="238">
        <v>7.0449999999999999</v>
      </c>
      <c r="H45" s="230" t="s">
        <v>569</v>
      </c>
      <c r="I45" s="197"/>
      <c r="J45" s="197"/>
    </row>
    <row r="46" spans="2:10" s="257" customFormat="1" x14ac:dyDescent="0.25">
      <c r="B46" s="407" t="s">
        <v>561</v>
      </c>
      <c r="C46" s="235" t="s">
        <v>562</v>
      </c>
      <c r="D46" s="18">
        <v>450</v>
      </c>
      <c r="E46" s="237">
        <v>4962.3500000000004</v>
      </c>
      <c r="F46" s="238">
        <v>0.56000000000000005</v>
      </c>
      <c r="G46" s="238">
        <v>7.0949999999999998</v>
      </c>
      <c r="H46" s="230" t="s">
        <v>563</v>
      </c>
      <c r="I46" s="197"/>
      <c r="J46" s="197"/>
    </row>
    <row r="47" spans="2:10" s="257" customFormat="1" x14ac:dyDescent="0.25">
      <c r="B47" s="407" t="s">
        <v>570</v>
      </c>
      <c r="C47" s="235" t="s">
        <v>15</v>
      </c>
      <c r="D47" s="18">
        <v>400</v>
      </c>
      <c r="E47" s="237">
        <v>4371.7700000000004</v>
      </c>
      <c r="F47" s="238">
        <v>0.49</v>
      </c>
      <c r="G47" s="238">
        <v>6.3948999999999989</v>
      </c>
      <c r="H47" s="230" t="s">
        <v>571</v>
      </c>
      <c r="I47" s="197"/>
      <c r="J47" s="197"/>
    </row>
    <row r="48" spans="2:10" s="257" customFormat="1" x14ac:dyDescent="0.25">
      <c r="B48" s="407" t="s">
        <v>572</v>
      </c>
      <c r="C48" s="235" t="s">
        <v>15</v>
      </c>
      <c r="D48" s="18">
        <v>350</v>
      </c>
      <c r="E48" s="237">
        <v>3818.95</v>
      </c>
      <c r="F48" s="238">
        <v>0.43</v>
      </c>
      <c r="G48" s="238">
        <v>6.9872999999999994</v>
      </c>
      <c r="H48" s="230" t="s">
        <v>573</v>
      </c>
      <c r="I48" s="197"/>
      <c r="J48" s="197"/>
    </row>
    <row r="49" spans="2:10" s="257" customFormat="1" x14ac:dyDescent="0.25">
      <c r="B49" s="407" t="s">
        <v>574</v>
      </c>
      <c r="C49" s="235" t="s">
        <v>15</v>
      </c>
      <c r="D49" s="18">
        <v>350</v>
      </c>
      <c r="E49" s="237">
        <v>3824.47</v>
      </c>
      <c r="F49" s="238">
        <v>0.43</v>
      </c>
      <c r="G49" s="238">
        <v>6.9899000000000004</v>
      </c>
      <c r="H49" s="230" t="s">
        <v>575</v>
      </c>
      <c r="I49" s="197"/>
      <c r="J49" s="197"/>
    </row>
    <row r="50" spans="2:10" s="257" customFormat="1" x14ac:dyDescent="0.25">
      <c r="B50" s="407" t="s">
        <v>576</v>
      </c>
      <c r="C50" s="235" t="s">
        <v>15</v>
      </c>
      <c r="D50" s="18">
        <v>300</v>
      </c>
      <c r="E50" s="237">
        <v>3335.11</v>
      </c>
      <c r="F50" s="238">
        <v>0.38</v>
      </c>
      <c r="G50" s="238">
        <v>6.8546999999999993</v>
      </c>
      <c r="H50" s="230" t="s">
        <v>577</v>
      </c>
      <c r="I50" s="197"/>
      <c r="J50" s="197"/>
    </row>
    <row r="51" spans="2:10" s="257" customFormat="1" x14ac:dyDescent="0.25">
      <c r="B51" s="407" t="s">
        <v>578</v>
      </c>
      <c r="C51" s="235" t="s">
        <v>15</v>
      </c>
      <c r="D51" s="18">
        <v>270</v>
      </c>
      <c r="E51" s="237">
        <v>3000.35</v>
      </c>
      <c r="F51" s="238">
        <v>0.34</v>
      </c>
      <c r="G51" s="238">
        <v>6.5185999999999993</v>
      </c>
      <c r="H51" s="230" t="s">
        <v>579</v>
      </c>
      <c r="I51" s="197"/>
      <c r="J51" s="197"/>
    </row>
    <row r="52" spans="2:10" s="257" customFormat="1" x14ac:dyDescent="0.25">
      <c r="B52" s="407" t="s">
        <v>580</v>
      </c>
      <c r="C52" s="235" t="s">
        <v>230</v>
      </c>
      <c r="D52" s="18">
        <v>250</v>
      </c>
      <c r="E52" s="237">
        <v>2810.58</v>
      </c>
      <c r="F52" s="238">
        <v>0.32</v>
      </c>
      <c r="G52" s="238">
        <v>6.915</v>
      </c>
      <c r="H52" s="230" t="s">
        <v>581</v>
      </c>
      <c r="I52" s="197"/>
      <c r="J52" s="197"/>
    </row>
    <row r="53" spans="2:10" s="257" customFormat="1" x14ac:dyDescent="0.25">
      <c r="B53" s="407" t="s">
        <v>29</v>
      </c>
      <c r="C53" s="235" t="s">
        <v>30</v>
      </c>
      <c r="D53" s="18">
        <v>250</v>
      </c>
      <c r="E53" s="237">
        <v>2764.87</v>
      </c>
      <c r="F53" s="238">
        <v>0.31</v>
      </c>
      <c r="G53" s="238">
        <v>6.4700000000000006</v>
      </c>
      <c r="H53" s="230" t="s">
        <v>31</v>
      </c>
      <c r="I53" s="197"/>
      <c r="J53" s="197"/>
    </row>
    <row r="54" spans="2:10" s="257" customFormat="1" x14ac:dyDescent="0.25">
      <c r="B54" s="407" t="s">
        <v>27</v>
      </c>
      <c r="C54" s="235" t="s">
        <v>15</v>
      </c>
      <c r="D54" s="18">
        <v>250</v>
      </c>
      <c r="E54" s="237">
        <v>2784.26</v>
      </c>
      <c r="F54" s="238">
        <v>0.31</v>
      </c>
      <c r="G54" s="238">
        <v>6.4449999999999994</v>
      </c>
      <c r="H54" s="230" t="s">
        <v>28</v>
      </c>
      <c r="I54" s="197"/>
      <c r="J54" s="197"/>
    </row>
    <row r="55" spans="2:10" s="257" customFormat="1" x14ac:dyDescent="0.25">
      <c r="B55" s="407" t="s">
        <v>582</v>
      </c>
      <c r="C55" s="235" t="s">
        <v>15</v>
      </c>
      <c r="D55" s="18">
        <v>250</v>
      </c>
      <c r="E55" s="237">
        <v>2544.06</v>
      </c>
      <c r="F55" s="238">
        <v>0.28999999999999998</v>
      </c>
      <c r="G55" s="238">
        <v>7.1550000000000002</v>
      </c>
      <c r="H55" s="230" t="s">
        <v>583</v>
      </c>
      <c r="I55" s="197"/>
      <c r="J55" s="197"/>
    </row>
    <row r="56" spans="2:10" s="257" customFormat="1" x14ac:dyDescent="0.25">
      <c r="B56" s="407" t="s">
        <v>588</v>
      </c>
      <c r="C56" s="235" t="s">
        <v>15</v>
      </c>
      <c r="D56" s="18">
        <v>203</v>
      </c>
      <c r="E56" s="237">
        <v>2262</v>
      </c>
      <c r="F56" s="238">
        <v>0.25</v>
      </c>
      <c r="G56" s="238">
        <v>6.827799999999999</v>
      </c>
      <c r="H56" s="230" t="s">
        <v>589</v>
      </c>
      <c r="I56" s="197"/>
      <c r="J56" s="197"/>
    </row>
    <row r="57" spans="2:10" s="257" customFormat="1" x14ac:dyDescent="0.25">
      <c r="B57" s="407" t="s">
        <v>586</v>
      </c>
      <c r="C57" s="235" t="s">
        <v>15</v>
      </c>
      <c r="D57" s="18">
        <v>200</v>
      </c>
      <c r="E57" s="237">
        <v>2242.1799999999998</v>
      </c>
      <c r="F57" s="238">
        <v>0.25</v>
      </c>
      <c r="G57" s="238">
        <v>6.9500000000000011</v>
      </c>
      <c r="H57" s="230" t="s">
        <v>587</v>
      </c>
      <c r="I57" s="197"/>
      <c r="J57" s="197"/>
    </row>
    <row r="58" spans="2:10" s="257" customFormat="1" x14ac:dyDescent="0.25">
      <c r="B58" s="407" t="s">
        <v>584</v>
      </c>
      <c r="C58" s="235" t="s">
        <v>30</v>
      </c>
      <c r="D58" s="18">
        <v>200</v>
      </c>
      <c r="E58" s="237">
        <v>2203.96</v>
      </c>
      <c r="F58" s="238">
        <v>0.25</v>
      </c>
      <c r="G58" s="238">
        <v>6.9500000000000011</v>
      </c>
      <c r="H58" s="230" t="s">
        <v>585</v>
      </c>
      <c r="I58" s="197"/>
      <c r="J58" s="197"/>
    </row>
    <row r="59" spans="2:10" s="257" customFormat="1" x14ac:dyDescent="0.25">
      <c r="B59" s="407" t="s">
        <v>590</v>
      </c>
      <c r="C59" s="235" t="s">
        <v>15</v>
      </c>
      <c r="D59" s="18">
        <v>180</v>
      </c>
      <c r="E59" s="237">
        <v>2011.08</v>
      </c>
      <c r="F59" s="238">
        <v>0.23</v>
      </c>
      <c r="G59" s="238">
        <v>6.5394999999999994</v>
      </c>
      <c r="H59" s="230" t="s">
        <v>591</v>
      </c>
      <c r="I59" s="197"/>
      <c r="J59" s="197"/>
    </row>
    <row r="60" spans="2:10" s="257" customFormat="1" x14ac:dyDescent="0.25">
      <c r="B60" s="407" t="s">
        <v>594</v>
      </c>
      <c r="C60" s="235" t="s">
        <v>15</v>
      </c>
      <c r="D60" s="18">
        <v>500</v>
      </c>
      <c r="E60" s="237">
        <v>1597.45</v>
      </c>
      <c r="F60" s="238">
        <v>0.18</v>
      </c>
      <c r="G60" s="238">
        <v>6.8600000000000012</v>
      </c>
      <c r="H60" s="230" t="s">
        <v>595</v>
      </c>
      <c r="I60" s="197"/>
      <c r="J60" s="197"/>
    </row>
    <row r="61" spans="2:10" s="257" customFormat="1" x14ac:dyDescent="0.25">
      <c r="B61" s="407" t="s">
        <v>596</v>
      </c>
      <c r="C61" s="235" t="s">
        <v>562</v>
      </c>
      <c r="D61" s="18">
        <v>150</v>
      </c>
      <c r="E61" s="237">
        <v>1575.77</v>
      </c>
      <c r="F61" s="238">
        <v>0.18</v>
      </c>
      <c r="G61" s="238">
        <v>7.1</v>
      </c>
      <c r="H61" s="230" t="s">
        <v>597</v>
      </c>
      <c r="I61" s="197"/>
      <c r="J61" s="197"/>
    </row>
    <row r="62" spans="2:10" s="257" customFormat="1" x14ac:dyDescent="0.25">
      <c r="B62" s="407" t="s">
        <v>592</v>
      </c>
      <c r="C62" s="235" t="s">
        <v>15</v>
      </c>
      <c r="D62" s="18">
        <v>150</v>
      </c>
      <c r="E62" s="237">
        <v>1626.53</v>
      </c>
      <c r="F62" s="238">
        <v>0.18</v>
      </c>
      <c r="G62" s="238">
        <v>6.92</v>
      </c>
      <c r="H62" s="230" t="s">
        <v>593</v>
      </c>
      <c r="I62" s="197"/>
      <c r="J62" s="197"/>
    </row>
    <row r="63" spans="2:10" s="257" customFormat="1" x14ac:dyDescent="0.25">
      <c r="B63" s="407" t="s">
        <v>602</v>
      </c>
      <c r="C63" s="235" t="s">
        <v>15</v>
      </c>
      <c r="D63" s="18">
        <v>100</v>
      </c>
      <c r="E63" s="237">
        <v>1110.96</v>
      </c>
      <c r="F63" s="238">
        <v>0.13</v>
      </c>
      <c r="G63" s="238">
        <v>6.9292999999999996</v>
      </c>
      <c r="H63" s="230" t="s">
        <v>603</v>
      </c>
      <c r="I63" s="197"/>
      <c r="J63" s="197"/>
    </row>
    <row r="64" spans="2:10" s="257" customFormat="1" x14ac:dyDescent="0.25">
      <c r="B64" s="407" t="s">
        <v>600</v>
      </c>
      <c r="C64" s="235" t="s">
        <v>15</v>
      </c>
      <c r="D64" s="18">
        <v>100</v>
      </c>
      <c r="E64" s="237">
        <v>1111.22</v>
      </c>
      <c r="F64" s="238">
        <v>0.13</v>
      </c>
      <c r="G64" s="238">
        <v>6.7535999999999996</v>
      </c>
      <c r="H64" s="230" t="s">
        <v>601</v>
      </c>
      <c r="I64" s="197"/>
      <c r="J64" s="197"/>
    </row>
    <row r="65" spans="1:19" s="257" customFormat="1" x14ac:dyDescent="0.25">
      <c r="B65" s="407" t="s">
        <v>604</v>
      </c>
      <c r="C65" s="235" t="s">
        <v>15</v>
      </c>
      <c r="D65" s="18">
        <v>100</v>
      </c>
      <c r="E65" s="237">
        <v>1152.2</v>
      </c>
      <c r="F65" s="238">
        <v>0.13</v>
      </c>
      <c r="G65" s="238">
        <v>6.8600000000000012</v>
      </c>
      <c r="H65" s="230" t="s">
        <v>605</v>
      </c>
      <c r="I65" s="197"/>
      <c r="J65" s="197"/>
    </row>
    <row r="66" spans="1:19" s="257" customFormat="1" x14ac:dyDescent="0.25">
      <c r="B66" s="407" t="s">
        <v>598</v>
      </c>
      <c r="C66" s="235" t="s">
        <v>30</v>
      </c>
      <c r="D66" s="18">
        <v>1000</v>
      </c>
      <c r="E66" s="237">
        <v>1142.6400000000001</v>
      </c>
      <c r="F66" s="244">
        <v>0.13</v>
      </c>
      <c r="G66" s="238">
        <v>6.7798999999999996</v>
      </c>
      <c r="H66" s="230" t="s">
        <v>599</v>
      </c>
      <c r="I66" s="197"/>
      <c r="J66" s="1"/>
      <c r="K66" s="1"/>
      <c r="L66" s="198"/>
      <c r="M66" s="429"/>
      <c r="N66" s="198"/>
      <c r="O66" s="198"/>
      <c r="P66" s="198"/>
      <c r="Q66" s="198"/>
      <c r="R66" s="198"/>
    </row>
    <row r="67" spans="1:19" s="257" customFormat="1" x14ac:dyDescent="0.25">
      <c r="B67" s="407" t="s">
        <v>606</v>
      </c>
      <c r="C67" s="235" t="s">
        <v>15</v>
      </c>
      <c r="D67" s="18">
        <v>79</v>
      </c>
      <c r="E67" s="237">
        <v>889.83</v>
      </c>
      <c r="F67" s="244">
        <v>0.1</v>
      </c>
      <c r="G67" s="238">
        <v>7.0649999999999995</v>
      </c>
      <c r="H67" s="230" t="s">
        <v>607</v>
      </c>
      <c r="I67" s="197"/>
      <c r="J67" s="57"/>
      <c r="K67" s="52"/>
      <c r="L67" s="198"/>
      <c r="M67" s="429"/>
      <c r="N67" s="198"/>
      <c r="O67" s="198"/>
      <c r="P67" s="198"/>
      <c r="Q67" s="198"/>
      <c r="R67" s="198"/>
    </row>
    <row r="68" spans="1:19" s="257" customFormat="1" x14ac:dyDescent="0.25">
      <c r="B68" s="407" t="s">
        <v>608</v>
      </c>
      <c r="C68" s="235" t="s">
        <v>15</v>
      </c>
      <c r="D68" s="18">
        <v>70</v>
      </c>
      <c r="E68" s="237">
        <v>796.91</v>
      </c>
      <c r="F68" s="244">
        <v>0.09</v>
      </c>
      <c r="G68" s="238">
        <v>7.0649999999999995</v>
      </c>
      <c r="H68" s="230" t="s">
        <v>609</v>
      </c>
      <c r="I68" s="197"/>
      <c r="J68" s="57"/>
      <c r="K68" s="52"/>
      <c r="L68" s="198"/>
      <c r="M68" s="429"/>
      <c r="N68" s="198"/>
      <c r="O68" s="198"/>
      <c r="P68" s="198"/>
      <c r="Q68" s="198"/>
      <c r="R68" s="198"/>
    </row>
    <row r="69" spans="1:19" s="257" customFormat="1" x14ac:dyDescent="0.25">
      <c r="B69" s="407" t="s">
        <v>614</v>
      </c>
      <c r="C69" s="235" t="s">
        <v>15</v>
      </c>
      <c r="D69" s="18">
        <v>50</v>
      </c>
      <c r="E69" s="237">
        <v>577.16</v>
      </c>
      <c r="F69" s="244">
        <v>7.0000000000000007E-2</v>
      </c>
      <c r="G69" s="238">
        <v>6.7700000000000014</v>
      </c>
      <c r="H69" s="230" t="s">
        <v>615</v>
      </c>
      <c r="I69" s="197"/>
      <c r="J69" s="57"/>
      <c r="K69" s="52"/>
      <c r="L69" s="198"/>
      <c r="M69" s="429"/>
      <c r="N69" s="198"/>
      <c r="O69" s="198"/>
      <c r="P69" s="198"/>
      <c r="Q69" s="198"/>
      <c r="R69" s="198"/>
    </row>
    <row r="70" spans="1:19" s="257" customFormat="1" x14ac:dyDescent="0.25">
      <c r="B70" s="407" t="s">
        <v>618</v>
      </c>
      <c r="C70" s="235" t="s">
        <v>15</v>
      </c>
      <c r="D70" s="18">
        <v>48</v>
      </c>
      <c r="E70" s="237">
        <v>527.38</v>
      </c>
      <c r="F70" s="244">
        <v>0.06</v>
      </c>
      <c r="G70" s="238">
        <v>6.9500000000000011</v>
      </c>
      <c r="H70" s="230" t="s">
        <v>619</v>
      </c>
      <c r="I70" s="197"/>
      <c r="J70" s="57"/>
      <c r="K70" s="52"/>
      <c r="L70" s="198"/>
      <c r="M70" s="429"/>
      <c r="N70" s="198"/>
      <c r="O70" s="198"/>
      <c r="P70" s="198"/>
      <c r="Q70" s="198"/>
      <c r="R70" s="198"/>
    </row>
    <row r="71" spans="1:19" s="257" customFormat="1" x14ac:dyDescent="0.25">
      <c r="B71" s="407" t="s">
        <v>616</v>
      </c>
      <c r="C71" s="235" t="s">
        <v>15</v>
      </c>
      <c r="D71" s="18">
        <v>50</v>
      </c>
      <c r="E71" s="237">
        <v>553.13</v>
      </c>
      <c r="F71" s="244">
        <v>0.06</v>
      </c>
      <c r="G71" s="238">
        <v>6.8249999999999993</v>
      </c>
      <c r="H71" s="230" t="s">
        <v>617</v>
      </c>
      <c r="I71" s="197"/>
      <c r="J71" s="430"/>
      <c r="K71" s="431"/>
      <c r="L71" s="198"/>
      <c r="M71" s="429"/>
      <c r="N71" s="198"/>
      <c r="O71" s="198"/>
      <c r="P71" s="198"/>
      <c r="Q71" s="198"/>
      <c r="R71" s="198"/>
    </row>
    <row r="72" spans="1:19" s="257" customFormat="1" x14ac:dyDescent="0.25">
      <c r="B72" s="407" t="s">
        <v>612</v>
      </c>
      <c r="C72" s="235" t="s">
        <v>15</v>
      </c>
      <c r="D72" s="18">
        <v>50</v>
      </c>
      <c r="E72" s="237">
        <v>575.62</v>
      </c>
      <c r="F72" s="244">
        <v>0.06</v>
      </c>
      <c r="G72" s="238">
        <v>6.694799999999999</v>
      </c>
      <c r="H72" s="230" t="s">
        <v>613</v>
      </c>
      <c r="I72" s="197"/>
      <c r="J72" s="430"/>
      <c r="K72" s="431"/>
      <c r="L72" s="198"/>
      <c r="M72" s="429"/>
      <c r="N72" s="198"/>
      <c r="O72" s="198"/>
      <c r="P72" s="198"/>
      <c r="Q72" s="198"/>
      <c r="R72" s="198"/>
    </row>
    <row r="73" spans="1:19" s="257" customFormat="1" x14ac:dyDescent="0.25">
      <c r="B73" s="407" t="s">
        <v>610</v>
      </c>
      <c r="C73" s="235" t="s">
        <v>15</v>
      </c>
      <c r="D73" s="18">
        <v>50</v>
      </c>
      <c r="E73" s="237">
        <v>573.91999999999996</v>
      </c>
      <c r="F73" s="244">
        <v>0.06</v>
      </c>
      <c r="G73" s="238">
        <v>6.8695999999999993</v>
      </c>
      <c r="H73" s="230" t="s">
        <v>611</v>
      </c>
      <c r="I73" s="197"/>
      <c r="J73" s="430"/>
      <c r="K73" s="431"/>
      <c r="L73" s="198"/>
      <c r="M73" s="429"/>
      <c r="N73" s="198"/>
      <c r="O73" s="198"/>
      <c r="P73" s="198"/>
      <c r="Q73" s="198"/>
      <c r="R73" s="198"/>
    </row>
    <row r="74" spans="1:19" x14ac:dyDescent="0.25">
      <c r="A74" s="257"/>
      <c r="B74" s="223" t="s">
        <v>77</v>
      </c>
      <c r="C74" s="235"/>
      <c r="D74" s="18"/>
      <c r="E74" s="225">
        <f>SUM(E11:E73)</f>
        <v>615865.93999999971</v>
      </c>
      <c r="F74" s="226">
        <f>SUM(F11:F73)</f>
        <v>69.410000000000039</v>
      </c>
      <c r="G74" s="227"/>
      <c r="H74" s="230"/>
      <c r="J74" s="197"/>
      <c r="S74" s="257"/>
    </row>
    <row r="75" spans="1:19" x14ac:dyDescent="0.25">
      <c r="A75" s="257"/>
      <c r="B75" s="223" t="s">
        <v>79</v>
      </c>
      <c r="C75" s="235"/>
      <c r="D75" s="18"/>
      <c r="E75" s="234"/>
      <c r="F75" s="227"/>
      <c r="G75" s="227"/>
      <c r="H75" s="230"/>
      <c r="J75" s="197"/>
      <c r="S75" s="257"/>
    </row>
    <row r="76" spans="1:19" x14ac:dyDescent="0.25">
      <c r="A76" s="257"/>
      <c r="B76" s="223" t="s">
        <v>80</v>
      </c>
      <c r="C76" s="235"/>
      <c r="D76" s="18"/>
      <c r="E76" s="234"/>
      <c r="F76" s="227"/>
      <c r="G76" s="227"/>
      <c r="H76" s="230"/>
      <c r="J76" s="197"/>
      <c r="S76" s="257"/>
    </row>
    <row r="77" spans="1:19" x14ac:dyDescent="0.25">
      <c r="A77" s="257"/>
      <c r="B77" s="235" t="s">
        <v>93</v>
      </c>
      <c r="C77" s="235" t="s">
        <v>88</v>
      </c>
      <c r="D77" s="18">
        <v>72500000</v>
      </c>
      <c r="E77" s="237">
        <v>75405.36</v>
      </c>
      <c r="F77" s="238">
        <v>8.49</v>
      </c>
      <c r="G77" s="238">
        <v>6.3897999999999993</v>
      </c>
      <c r="H77" s="230" t="s">
        <v>94</v>
      </c>
      <c r="J77" s="197"/>
      <c r="S77" s="257"/>
    </row>
    <row r="78" spans="1:19" x14ac:dyDescent="0.25">
      <c r="A78" s="257"/>
      <c r="B78" s="235" t="s">
        <v>271</v>
      </c>
      <c r="C78" s="235" t="s">
        <v>88</v>
      </c>
      <c r="D78" s="18">
        <v>70000000</v>
      </c>
      <c r="E78" s="237">
        <v>72821.37</v>
      </c>
      <c r="F78" s="238">
        <v>8.1999999999999993</v>
      </c>
      <c r="G78" s="238">
        <v>6.7427000000000001</v>
      </c>
      <c r="H78" s="230" t="s">
        <v>272</v>
      </c>
      <c r="J78" s="197"/>
      <c r="S78" s="257"/>
    </row>
    <row r="79" spans="1:19" x14ac:dyDescent="0.25">
      <c r="A79" s="257"/>
      <c r="B79" s="235" t="s">
        <v>273</v>
      </c>
      <c r="C79" s="235" t="s">
        <v>88</v>
      </c>
      <c r="D79" s="18">
        <v>69400000</v>
      </c>
      <c r="E79" s="237">
        <v>72342.17</v>
      </c>
      <c r="F79" s="238">
        <v>8.15</v>
      </c>
      <c r="G79" s="238">
        <v>6.5619999999999994</v>
      </c>
      <c r="H79" s="230" t="s">
        <v>274</v>
      </c>
      <c r="J79" s="197"/>
      <c r="S79" s="257"/>
    </row>
    <row r="80" spans="1:19" x14ac:dyDescent="0.25">
      <c r="A80" s="257"/>
      <c r="B80" s="235" t="s">
        <v>620</v>
      </c>
      <c r="C80" s="235" t="s">
        <v>88</v>
      </c>
      <c r="D80" s="18">
        <v>5000000</v>
      </c>
      <c r="E80" s="237">
        <v>4991.76</v>
      </c>
      <c r="F80" s="238">
        <v>0.56000000000000005</v>
      </c>
      <c r="G80" s="238">
        <v>6.9998999999999993</v>
      </c>
      <c r="H80" s="230" t="s">
        <v>621</v>
      </c>
      <c r="J80" s="197"/>
      <c r="S80" s="257"/>
    </row>
    <row r="81" spans="1:19" x14ac:dyDescent="0.25">
      <c r="A81" s="257"/>
      <c r="B81" s="223" t="s">
        <v>77</v>
      </c>
      <c r="C81" s="235"/>
      <c r="D81" s="18"/>
      <c r="E81" s="226">
        <f>SUM(E77:E80)</f>
        <v>225560.65999999997</v>
      </c>
      <c r="F81" s="226">
        <f>SUM(F77:F80)</f>
        <v>25.399999999999995</v>
      </c>
      <c r="G81" s="227"/>
      <c r="H81" s="230"/>
      <c r="J81" s="197"/>
      <c r="S81" s="257"/>
    </row>
    <row r="82" spans="1:19" s="257" customFormat="1" x14ac:dyDescent="0.25">
      <c r="B82" s="223" t="s">
        <v>98</v>
      </c>
      <c r="C82" s="223"/>
      <c r="D82" s="19"/>
      <c r="E82" s="234"/>
      <c r="F82" s="227"/>
      <c r="G82" s="227"/>
      <c r="H82" s="217"/>
      <c r="I82" s="197"/>
      <c r="J82" s="197"/>
    </row>
    <row r="83" spans="1:19" s="257" customFormat="1" x14ac:dyDescent="0.25">
      <c r="B83" s="223" t="s">
        <v>99</v>
      </c>
      <c r="C83" s="235"/>
      <c r="D83" s="18"/>
      <c r="E83" s="237">
        <v>46221.81</v>
      </c>
      <c r="F83" s="248">
        <v>5.21</v>
      </c>
      <c r="G83" s="238"/>
      <c r="H83" s="217"/>
      <c r="I83" s="197"/>
      <c r="J83" s="197"/>
    </row>
    <row r="84" spans="1:19" s="257" customFormat="1" x14ac:dyDescent="0.25">
      <c r="B84" s="223" t="s">
        <v>100</v>
      </c>
      <c r="C84" s="235"/>
      <c r="D84" s="18"/>
      <c r="E84" s="237">
        <v>18.8</v>
      </c>
      <c r="F84" s="248">
        <v>0</v>
      </c>
      <c r="G84" s="238"/>
      <c r="H84" s="217"/>
      <c r="I84" s="110"/>
      <c r="J84" s="197"/>
    </row>
    <row r="85" spans="1:19" s="257" customFormat="1" x14ac:dyDescent="0.25">
      <c r="B85" s="251" t="s">
        <v>101</v>
      </c>
      <c r="C85" s="251"/>
      <c r="D85" s="262"/>
      <c r="E85" s="253">
        <f>(+E74+E83+E84)+E81</f>
        <v>887667.20999999973</v>
      </c>
      <c r="F85" s="254">
        <f>+F74+F81+F83+F84-0.02</f>
        <v>100.00000000000003</v>
      </c>
      <c r="G85" s="357"/>
      <c r="H85" s="263"/>
      <c r="I85" s="197"/>
      <c r="J85" s="197"/>
    </row>
    <row r="86" spans="1:19" s="257" customFormat="1" x14ac:dyDescent="0.25">
      <c r="B86" s="235" t="s">
        <v>203</v>
      </c>
      <c r="C86" s="264"/>
      <c r="D86" s="265"/>
      <c r="E86" s="266"/>
      <c r="F86" s="266"/>
      <c r="G86" s="266"/>
      <c r="H86" s="267"/>
      <c r="I86" s="197"/>
      <c r="J86" s="197"/>
    </row>
    <row r="87" spans="1:19" s="197" customFormat="1" x14ac:dyDescent="0.25">
      <c r="B87" s="505" t="s">
        <v>103</v>
      </c>
      <c r="C87" s="506"/>
      <c r="D87" s="506"/>
      <c r="E87" s="506"/>
      <c r="F87" s="506"/>
      <c r="G87" s="506"/>
      <c r="H87" s="507"/>
    </row>
    <row r="88" spans="1:19" s="197" customFormat="1" x14ac:dyDescent="0.25">
      <c r="B88" s="482" t="s">
        <v>104</v>
      </c>
      <c r="C88" s="483"/>
      <c r="D88" s="483"/>
      <c r="E88" s="483"/>
      <c r="F88" s="483"/>
      <c r="G88" s="483"/>
      <c r="H88" s="484"/>
    </row>
    <row r="89" spans="1:19" s="197" customFormat="1" x14ac:dyDescent="0.25">
      <c r="B89" s="475" t="s">
        <v>105</v>
      </c>
      <c r="C89" s="483"/>
      <c r="D89" s="483"/>
      <c r="E89" s="483"/>
      <c r="F89" s="483"/>
      <c r="G89" s="483"/>
      <c r="H89" s="484"/>
    </row>
    <row r="90" spans="1:19" s="197" customFormat="1" x14ac:dyDescent="0.25">
      <c r="B90" s="483"/>
      <c r="C90" s="483"/>
      <c r="D90" s="483"/>
      <c r="E90" s="483"/>
      <c r="F90" s="483"/>
      <c r="G90" s="483"/>
      <c r="H90" s="483"/>
    </row>
    <row r="91" spans="1:19" x14ac:dyDescent="0.25">
      <c r="J91" s="197"/>
    </row>
    <row r="92" spans="1:19" x14ac:dyDescent="0.25">
      <c r="J92" s="197"/>
    </row>
    <row r="93" spans="1:19" x14ac:dyDescent="0.25">
      <c r="J93" s="197"/>
    </row>
    <row r="94" spans="1:19" x14ac:dyDescent="0.25">
      <c r="J94" s="197"/>
    </row>
    <row r="95" spans="1:19" x14ac:dyDescent="0.25">
      <c r="J95" s="197"/>
    </row>
    <row r="96" spans="1:19" x14ac:dyDescent="0.25">
      <c r="J96" s="197"/>
    </row>
    <row r="97" spans="10:10" x14ac:dyDescent="0.25">
      <c r="J97" s="197"/>
    </row>
    <row r="98" spans="10:10" x14ac:dyDescent="0.25">
      <c r="J98" s="197"/>
    </row>
    <row r="99" spans="10:10" x14ac:dyDescent="0.25">
      <c r="J99" s="20"/>
    </row>
    <row r="100" spans="10:10" x14ac:dyDescent="0.25">
      <c r="J100" s="197"/>
    </row>
    <row r="101" spans="10:10" x14ac:dyDescent="0.25">
      <c r="J101" s="197"/>
    </row>
    <row r="102" spans="10:10" x14ac:dyDescent="0.25">
      <c r="J102" s="197"/>
    </row>
    <row r="103" spans="10:10" x14ac:dyDescent="0.25">
      <c r="J103" s="197"/>
    </row>
    <row r="104" spans="10:10" x14ac:dyDescent="0.25">
      <c r="J104" s="197"/>
    </row>
    <row r="105" spans="10:10" x14ac:dyDescent="0.25">
      <c r="J105" s="197"/>
    </row>
    <row r="106" spans="10:10" x14ac:dyDescent="0.25">
      <c r="J106" s="197"/>
    </row>
    <row r="107" spans="10:10" x14ac:dyDescent="0.25">
      <c r="J107" s="197"/>
    </row>
    <row r="108" spans="10:10" x14ac:dyDescent="0.25">
      <c r="J108" s="197"/>
    </row>
    <row r="109" spans="10:10" x14ac:dyDescent="0.25">
      <c r="J109" s="197"/>
    </row>
    <row r="110" spans="10:10" x14ac:dyDescent="0.25">
      <c r="J110" s="197"/>
    </row>
    <row r="111" spans="10:10" x14ac:dyDescent="0.25">
      <c r="J111" s="197"/>
    </row>
    <row r="112" spans="10:10" x14ac:dyDescent="0.25">
      <c r="J112" s="197"/>
    </row>
    <row r="113" spans="10:10" x14ac:dyDescent="0.25">
      <c r="J113" s="197"/>
    </row>
    <row r="114" spans="10:10" x14ac:dyDescent="0.25">
      <c r="J114" s="197"/>
    </row>
    <row r="115" spans="10:10" x14ac:dyDescent="0.25">
      <c r="J115" s="197"/>
    </row>
    <row r="116" spans="10:10" x14ac:dyDescent="0.25">
      <c r="J116" s="197"/>
    </row>
    <row r="117" spans="10:10" x14ac:dyDescent="0.25">
      <c r="J117" s="197"/>
    </row>
  </sheetData>
  <mergeCells count="3">
    <mergeCell ref="B1:H1"/>
    <mergeCell ref="B2:H2"/>
    <mergeCell ref="B87:H87"/>
  </mergeCell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97" hidden="1" customWidth="1"/>
    <col min="2" max="2" width="69.7109375" style="16" customWidth="1"/>
    <col min="3" max="3" width="18.7109375" style="16" customWidth="1"/>
    <col min="4" max="4" width="17" style="16" customWidth="1"/>
    <col min="5" max="5" width="18.7109375" style="16" customWidth="1"/>
    <col min="6" max="6" width="10.7109375" style="16" customWidth="1"/>
    <col min="7" max="7" width="14.5703125" style="16" bestFit="1" customWidth="1"/>
    <col min="8" max="8" width="19.85546875" style="17" customWidth="1"/>
    <col min="9" max="9" width="15.140625" style="197" bestFit="1" customWidth="1"/>
    <col min="10" max="10" width="16.5703125" style="198" bestFit="1" customWidth="1"/>
    <col min="11" max="11" width="11.42578125" style="197" bestFit="1" customWidth="1"/>
    <col min="12" max="256" width="9.140625" style="197"/>
    <col min="257" max="257" width="0" style="197" hidden="1" customWidth="1"/>
    <col min="258" max="258" width="69.7109375" style="197" customWidth="1"/>
    <col min="259" max="259" width="18.7109375" style="197" customWidth="1"/>
    <col min="260" max="260" width="17" style="197" customWidth="1"/>
    <col min="261" max="261" width="18.7109375" style="197" customWidth="1"/>
    <col min="262" max="262" width="10.7109375" style="197" customWidth="1"/>
    <col min="263" max="263" width="14.5703125" style="197" bestFit="1" customWidth="1"/>
    <col min="264" max="264" width="19.85546875" style="197" customWidth="1"/>
    <col min="265" max="265" width="15.140625" style="197" bestFit="1" customWidth="1"/>
    <col min="266" max="266" width="16.5703125" style="197" bestFit="1" customWidth="1"/>
    <col min="267" max="267" width="11.42578125" style="197" bestFit="1" customWidth="1"/>
    <col min="268" max="512" width="9.140625" style="197"/>
    <col min="513" max="513" width="0" style="197" hidden="1" customWidth="1"/>
    <col min="514" max="514" width="69.7109375" style="197" customWidth="1"/>
    <col min="515" max="515" width="18.7109375" style="197" customWidth="1"/>
    <col min="516" max="516" width="17" style="197" customWidth="1"/>
    <col min="517" max="517" width="18.7109375" style="197" customWidth="1"/>
    <col min="518" max="518" width="10.7109375" style="197" customWidth="1"/>
    <col min="519" max="519" width="14.5703125" style="197" bestFit="1" customWidth="1"/>
    <col min="520" max="520" width="19.85546875" style="197" customWidth="1"/>
    <col min="521" max="521" width="15.140625" style="197" bestFit="1" customWidth="1"/>
    <col min="522" max="522" width="16.5703125" style="197" bestFit="1" customWidth="1"/>
    <col min="523" max="523" width="11.42578125" style="197" bestFit="1" customWidth="1"/>
    <col min="524" max="768" width="9.140625" style="197"/>
    <col min="769" max="769" width="0" style="197" hidden="1" customWidth="1"/>
    <col min="770" max="770" width="69.7109375" style="197" customWidth="1"/>
    <col min="771" max="771" width="18.7109375" style="197" customWidth="1"/>
    <col min="772" max="772" width="17" style="197" customWidth="1"/>
    <col min="773" max="773" width="18.7109375" style="197" customWidth="1"/>
    <col min="774" max="774" width="10.7109375" style="197" customWidth="1"/>
    <col min="775" max="775" width="14.5703125" style="197" bestFit="1" customWidth="1"/>
    <col min="776" max="776" width="19.85546875" style="197" customWidth="1"/>
    <col min="777" max="777" width="15.140625" style="197" bestFit="1" customWidth="1"/>
    <col min="778" max="778" width="16.5703125" style="197" bestFit="1" customWidth="1"/>
    <col min="779" max="779" width="11.42578125" style="197" bestFit="1" customWidth="1"/>
    <col min="780" max="1024" width="9.140625" style="197"/>
    <col min="1025" max="1025" width="0" style="197" hidden="1" customWidth="1"/>
    <col min="1026" max="1026" width="69.7109375" style="197" customWidth="1"/>
    <col min="1027" max="1027" width="18.7109375" style="197" customWidth="1"/>
    <col min="1028" max="1028" width="17" style="197" customWidth="1"/>
    <col min="1029" max="1029" width="18.7109375" style="197" customWidth="1"/>
    <col min="1030" max="1030" width="10.7109375" style="197" customWidth="1"/>
    <col min="1031" max="1031" width="14.5703125" style="197" bestFit="1" customWidth="1"/>
    <col min="1032" max="1032" width="19.85546875" style="197" customWidth="1"/>
    <col min="1033" max="1033" width="15.140625" style="197" bestFit="1" customWidth="1"/>
    <col min="1034" max="1034" width="16.5703125" style="197" bestFit="1" customWidth="1"/>
    <col min="1035" max="1035" width="11.42578125" style="197" bestFit="1" customWidth="1"/>
    <col min="1036" max="1280" width="9.140625" style="197"/>
    <col min="1281" max="1281" width="0" style="197" hidden="1" customWidth="1"/>
    <col min="1282" max="1282" width="69.7109375" style="197" customWidth="1"/>
    <col min="1283" max="1283" width="18.7109375" style="197" customWidth="1"/>
    <col min="1284" max="1284" width="17" style="197" customWidth="1"/>
    <col min="1285" max="1285" width="18.7109375" style="197" customWidth="1"/>
    <col min="1286" max="1286" width="10.7109375" style="197" customWidth="1"/>
    <col min="1287" max="1287" width="14.5703125" style="197" bestFit="1" customWidth="1"/>
    <col min="1288" max="1288" width="19.85546875" style="197" customWidth="1"/>
    <col min="1289" max="1289" width="15.140625" style="197" bestFit="1" customWidth="1"/>
    <col min="1290" max="1290" width="16.5703125" style="197" bestFit="1" customWidth="1"/>
    <col min="1291" max="1291" width="11.42578125" style="197" bestFit="1" customWidth="1"/>
    <col min="1292" max="1536" width="9.140625" style="197"/>
    <col min="1537" max="1537" width="0" style="197" hidden="1" customWidth="1"/>
    <col min="1538" max="1538" width="69.7109375" style="197" customWidth="1"/>
    <col min="1539" max="1539" width="18.7109375" style="197" customWidth="1"/>
    <col min="1540" max="1540" width="17" style="197" customWidth="1"/>
    <col min="1541" max="1541" width="18.7109375" style="197" customWidth="1"/>
    <col min="1542" max="1542" width="10.7109375" style="197" customWidth="1"/>
    <col min="1543" max="1543" width="14.5703125" style="197" bestFit="1" customWidth="1"/>
    <col min="1544" max="1544" width="19.85546875" style="197" customWidth="1"/>
    <col min="1545" max="1545" width="15.140625" style="197" bestFit="1" customWidth="1"/>
    <col min="1546" max="1546" width="16.5703125" style="197" bestFit="1" customWidth="1"/>
    <col min="1547" max="1547" width="11.42578125" style="197" bestFit="1" customWidth="1"/>
    <col min="1548" max="1792" width="9.140625" style="197"/>
    <col min="1793" max="1793" width="0" style="197" hidden="1" customWidth="1"/>
    <col min="1794" max="1794" width="69.7109375" style="197" customWidth="1"/>
    <col min="1795" max="1795" width="18.7109375" style="197" customWidth="1"/>
    <col min="1796" max="1796" width="17" style="197" customWidth="1"/>
    <col min="1797" max="1797" width="18.7109375" style="197" customWidth="1"/>
    <col min="1798" max="1798" width="10.7109375" style="197" customWidth="1"/>
    <col min="1799" max="1799" width="14.5703125" style="197" bestFit="1" customWidth="1"/>
    <col min="1800" max="1800" width="19.85546875" style="197" customWidth="1"/>
    <col min="1801" max="1801" width="15.140625" style="197" bestFit="1" customWidth="1"/>
    <col min="1802" max="1802" width="16.5703125" style="197" bestFit="1" customWidth="1"/>
    <col min="1803" max="1803" width="11.42578125" style="197" bestFit="1" customWidth="1"/>
    <col min="1804" max="2048" width="9.140625" style="197"/>
    <col min="2049" max="2049" width="0" style="197" hidden="1" customWidth="1"/>
    <col min="2050" max="2050" width="69.7109375" style="197" customWidth="1"/>
    <col min="2051" max="2051" width="18.7109375" style="197" customWidth="1"/>
    <col min="2052" max="2052" width="17" style="197" customWidth="1"/>
    <col min="2053" max="2053" width="18.7109375" style="197" customWidth="1"/>
    <col min="2054" max="2054" width="10.7109375" style="197" customWidth="1"/>
    <col min="2055" max="2055" width="14.5703125" style="197" bestFit="1" customWidth="1"/>
    <col min="2056" max="2056" width="19.85546875" style="197" customWidth="1"/>
    <col min="2057" max="2057" width="15.140625" style="197" bestFit="1" customWidth="1"/>
    <col min="2058" max="2058" width="16.5703125" style="197" bestFit="1" customWidth="1"/>
    <col min="2059" max="2059" width="11.42578125" style="197" bestFit="1" customWidth="1"/>
    <col min="2060" max="2304" width="9.140625" style="197"/>
    <col min="2305" max="2305" width="0" style="197" hidden="1" customWidth="1"/>
    <col min="2306" max="2306" width="69.7109375" style="197" customWidth="1"/>
    <col min="2307" max="2307" width="18.7109375" style="197" customWidth="1"/>
    <col min="2308" max="2308" width="17" style="197" customWidth="1"/>
    <col min="2309" max="2309" width="18.7109375" style="197" customWidth="1"/>
    <col min="2310" max="2310" width="10.7109375" style="197" customWidth="1"/>
    <col min="2311" max="2311" width="14.5703125" style="197" bestFit="1" customWidth="1"/>
    <col min="2312" max="2312" width="19.85546875" style="197" customWidth="1"/>
    <col min="2313" max="2313" width="15.140625" style="197" bestFit="1" customWidth="1"/>
    <col min="2314" max="2314" width="16.5703125" style="197" bestFit="1" customWidth="1"/>
    <col min="2315" max="2315" width="11.42578125" style="197" bestFit="1" customWidth="1"/>
    <col min="2316" max="2560" width="9.140625" style="197"/>
    <col min="2561" max="2561" width="0" style="197" hidden="1" customWidth="1"/>
    <col min="2562" max="2562" width="69.7109375" style="197" customWidth="1"/>
    <col min="2563" max="2563" width="18.7109375" style="197" customWidth="1"/>
    <col min="2564" max="2564" width="17" style="197" customWidth="1"/>
    <col min="2565" max="2565" width="18.7109375" style="197" customWidth="1"/>
    <col min="2566" max="2566" width="10.7109375" style="197" customWidth="1"/>
    <col min="2567" max="2567" width="14.5703125" style="197" bestFit="1" customWidth="1"/>
    <col min="2568" max="2568" width="19.85546875" style="197" customWidth="1"/>
    <col min="2569" max="2569" width="15.140625" style="197" bestFit="1" customWidth="1"/>
    <col min="2570" max="2570" width="16.5703125" style="197" bestFit="1" customWidth="1"/>
    <col min="2571" max="2571" width="11.42578125" style="197" bestFit="1" customWidth="1"/>
    <col min="2572" max="2816" width="9.140625" style="197"/>
    <col min="2817" max="2817" width="0" style="197" hidden="1" customWidth="1"/>
    <col min="2818" max="2818" width="69.7109375" style="197" customWidth="1"/>
    <col min="2819" max="2819" width="18.7109375" style="197" customWidth="1"/>
    <col min="2820" max="2820" width="17" style="197" customWidth="1"/>
    <col min="2821" max="2821" width="18.7109375" style="197" customWidth="1"/>
    <col min="2822" max="2822" width="10.7109375" style="197" customWidth="1"/>
    <col min="2823" max="2823" width="14.5703125" style="197" bestFit="1" customWidth="1"/>
    <col min="2824" max="2824" width="19.85546875" style="197" customWidth="1"/>
    <col min="2825" max="2825" width="15.140625" style="197" bestFit="1" customWidth="1"/>
    <col min="2826" max="2826" width="16.5703125" style="197" bestFit="1" customWidth="1"/>
    <col min="2827" max="2827" width="11.42578125" style="197" bestFit="1" customWidth="1"/>
    <col min="2828" max="3072" width="9.140625" style="197"/>
    <col min="3073" max="3073" width="0" style="197" hidden="1" customWidth="1"/>
    <col min="3074" max="3074" width="69.7109375" style="197" customWidth="1"/>
    <col min="3075" max="3075" width="18.7109375" style="197" customWidth="1"/>
    <col min="3076" max="3076" width="17" style="197" customWidth="1"/>
    <col min="3077" max="3077" width="18.7109375" style="197" customWidth="1"/>
    <col min="3078" max="3078" width="10.7109375" style="197" customWidth="1"/>
    <col min="3079" max="3079" width="14.5703125" style="197" bestFit="1" customWidth="1"/>
    <col min="3080" max="3080" width="19.85546875" style="197" customWidth="1"/>
    <col min="3081" max="3081" width="15.140625" style="197" bestFit="1" customWidth="1"/>
    <col min="3082" max="3082" width="16.5703125" style="197" bestFit="1" customWidth="1"/>
    <col min="3083" max="3083" width="11.42578125" style="197" bestFit="1" customWidth="1"/>
    <col min="3084" max="3328" width="9.140625" style="197"/>
    <col min="3329" max="3329" width="0" style="197" hidden="1" customWidth="1"/>
    <col min="3330" max="3330" width="69.7109375" style="197" customWidth="1"/>
    <col min="3331" max="3331" width="18.7109375" style="197" customWidth="1"/>
    <col min="3332" max="3332" width="17" style="197" customWidth="1"/>
    <col min="3333" max="3333" width="18.7109375" style="197" customWidth="1"/>
    <col min="3334" max="3334" width="10.7109375" style="197" customWidth="1"/>
    <col min="3335" max="3335" width="14.5703125" style="197" bestFit="1" customWidth="1"/>
    <col min="3336" max="3336" width="19.85546875" style="197" customWidth="1"/>
    <col min="3337" max="3337" width="15.140625" style="197" bestFit="1" customWidth="1"/>
    <col min="3338" max="3338" width="16.5703125" style="197" bestFit="1" customWidth="1"/>
    <col min="3339" max="3339" width="11.42578125" style="197" bestFit="1" customWidth="1"/>
    <col min="3340" max="3584" width="9.140625" style="197"/>
    <col min="3585" max="3585" width="0" style="197" hidden="1" customWidth="1"/>
    <col min="3586" max="3586" width="69.7109375" style="197" customWidth="1"/>
    <col min="3587" max="3587" width="18.7109375" style="197" customWidth="1"/>
    <col min="3588" max="3588" width="17" style="197" customWidth="1"/>
    <col min="3589" max="3589" width="18.7109375" style="197" customWidth="1"/>
    <col min="3590" max="3590" width="10.7109375" style="197" customWidth="1"/>
    <col min="3591" max="3591" width="14.5703125" style="197" bestFit="1" customWidth="1"/>
    <col min="3592" max="3592" width="19.85546875" style="197" customWidth="1"/>
    <col min="3593" max="3593" width="15.140625" style="197" bestFit="1" customWidth="1"/>
    <col min="3594" max="3594" width="16.5703125" style="197" bestFit="1" customWidth="1"/>
    <col min="3595" max="3595" width="11.42578125" style="197" bestFit="1" customWidth="1"/>
    <col min="3596" max="3840" width="9.140625" style="197"/>
    <col min="3841" max="3841" width="0" style="197" hidden="1" customWidth="1"/>
    <col min="3842" max="3842" width="69.7109375" style="197" customWidth="1"/>
    <col min="3843" max="3843" width="18.7109375" style="197" customWidth="1"/>
    <col min="3844" max="3844" width="17" style="197" customWidth="1"/>
    <col min="3845" max="3845" width="18.7109375" style="197" customWidth="1"/>
    <col min="3846" max="3846" width="10.7109375" style="197" customWidth="1"/>
    <col min="3847" max="3847" width="14.5703125" style="197" bestFit="1" customWidth="1"/>
    <col min="3848" max="3848" width="19.85546875" style="197" customWidth="1"/>
    <col min="3849" max="3849" width="15.140625" style="197" bestFit="1" customWidth="1"/>
    <col min="3850" max="3850" width="16.5703125" style="197" bestFit="1" customWidth="1"/>
    <col min="3851" max="3851" width="11.42578125" style="197" bestFit="1" customWidth="1"/>
    <col min="3852" max="4096" width="9.140625" style="197"/>
    <col min="4097" max="4097" width="0" style="197" hidden="1" customWidth="1"/>
    <col min="4098" max="4098" width="69.7109375" style="197" customWidth="1"/>
    <col min="4099" max="4099" width="18.7109375" style="197" customWidth="1"/>
    <col min="4100" max="4100" width="17" style="197" customWidth="1"/>
    <col min="4101" max="4101" width="18.7109375" style="197" customWidth="1"/>
    <col min="4102" max="4102" width="10.7109375" style="197" customWidth="1"/>
    <col min="4103" max="4103" width="14.5703125" style="197" bestFit="1" customWidth="1"/>
    <col min="4104" max="4104" width="19.85546875" style="197" customWidth="1"/>
    <col min="4105" max="4105" width="15.140625" style="197" bestFit="1" customWidth="1"/>
    <col min="4106" max="4106" width="16.5703125" style="197" bestFit="1" customWidth="1"/>
    <col min="4107" max="4107" width="11.42578125" style="197" bestFit="1" customWidth="1"/>
    <col min="4108" max="4352" width="9.140625" style="197"/>
    <col min="4353" max="4353" width="0" style="197" hidden="1" customWidth="1"/>
    <col min="4354" max="4354" width="69.7109375" style="197" customWidth="1"/>
    <col min="4355" max="4355" width="18.7109375" style="197" customWidth="1"/>
    <col min="4356" max="4356" width="17" style="197" customWidth="1"/>
    <col min="4357" max="4357" width="18.7109375" style="197" customWidth="1"/>
    <col min="4358" max="4358" width="10.7109375" style="197" customWidth="1"/>
    <col min="4359" max="4359" width="14.5703125" style="197" bestFit="1" customWidth="1"/>
    <col min="4360" max="4360" width="19.85546875" style="197" customWidth="1"/>
    <col min="4361" max="4361" width="15.140625" style="197" bestFit="1" customWidth="1"/>
    <col min="4362" max="4362" width="16.5703125" style="197" bestFit="1" customWidth="1"/>
    <col min="4363" max="4363" width="11.42578125" style="197" bestFit="1" customWidth="1"/>
    <col min="4364" max="4608" width="9.140625" style="197"/>
    <col min="4609" max="4609" width="0" style="197" hidden="1" customWidth="1"/>
    <col min="4610" max="4610" width="69.7109375" style="197" customWidth="1"/>
    <col min="4611" max="4611" width="18.7109375" style="197" customWidth="1"/>
    <col min="4612" max="4612" width="17" style="197" customWidth="1"/>
    <col min="4613" max="4613" width="18.7109375" style="197" customWidth="1"/>
    <col min="4614" max="4614" width="10.7109375" style="197" customWidth="1"/>
    <col min="4615" max="4615" width="14.5703125" style="197" bestFit="1" customWidth="1"/>
    <col min="4616" max="4616" width="19.85546875" style="197" customWidth="1"/>
    <col min="4617" max="4617" width="15.140625" style="197" bestFit="1" customWidth="1"/>
    <col min="4618" max="4618" width="16.5703125" style="197" bestFit="1" customWidth="1"/>
    <col min="4619" max="4619" width="11.42578125" style="197" bestFit="1" customWidth="1"/>
    <col min="4620" max="4864" width="9.140625" style="197"/>
    <col min="4865" max="4865" width="0" style="197" hidden="1" customWidth="1"/>
    <col min="4866" max="4866" width="69.7109375" style="197" customWidth="1"/>
    <col min="4867" max="4867" width="18.7109375" style="197" customWidth="1"/>
    <col min="4868" max="4868" width="17" style="197" customWidth="1"/>
    <col min="4869" max="4869" width="18.7109375" style="197" customWidth="1"/>
    <col min="4870" max="4870" width="10.7109375" style="197" customWidth="1"/>
    <col min="4871" max="4871" width="14.5703125" style="197" bestFit="1" customWidth="1"/>
    <col min="4872" max="4872" width="19.85546875" style="197" customWidth="1"/>
    <col min="4873" max="4873" width="15.140625" style="197" bestFit="1" customWidth="1"/>
    <col min="4874" max="4874" width="16.5703125" style="197" bestFit="1" customWidth="1"/>
    <col min="4875" max="4875" width="11.42578125" style="197" bestFit="1" customWidth="1"/>
    <col min="4876" max="5120" width="9.140625" style="197"/>
    <col min="5121" max="5121" width="0" style="197" hidden="1" customWidth="1"/>
    <col min="5122" max="5122" width="69.7109375" style="197" customWidth="1"/>
    <col min="5123" max="5123" width="18.7109375" style="197" customWidth="1"/>
    <col min="5124" max="5124" width="17" style="197" customWidth="1"/>
    <col min="5125" max="5125" width="18.7109375" style="197" customWidth="1"/>
    <col min="5126" max="5126" width="10.7109375" style="197" customWidth="1"/>
    <col min="5127" max="5127" width="14.5703125" style="197" bestFit="1" customWidth="1"/>
    <col min="5128" max="5128" width="19.85546875" style="197" customWidth="1"/>
    <col min="5129" max="5129" width="15.140625" style="197" bestFit="1" customWidth="1"/>
    <col min="5130" max="5130" width="16.5703125" style="197" bestFit="1" customWidth="1"/>
    <col min="5131" max="5131" width="11.42578125" style="197" bestFit="1" customWidth="1"/>
    <col min="5132" max="5376" width="9.140625" style="197"/>
    <col min="5377" max="5377" width="0" style="197" hidden="1" customWidth="1"/>
    <col min="5378" max="5378" width="69.7109375" style="197" customWidth="1"/>
    <col min="5379" max="5379" width="18.7109375" style="197" customWidth="1"/>
    <col min="5380" max="5380" width="17" style="197" customWidth="1"/>
    <col min="5381" max="5381" width="18.7109375" style="197" customWidth="1"/>
    <col min="5382" max="5382" width="10.7109375" style="197" customWidth="1"/>
    <col min="5383" max="5383" width="14.5703125" style="197" bestFit="1" customWidth="1"/>
    <col min="5384" max="5384" width="19.85546875" style="197" customWidth="1"/>
    <col min="5385" max="5385" width="15.140625" style="197" bestFit="1" customWidth="1"/>
    <col min="5386" max="5386" width="16.5703125" style="197" bestFit="1" customWidth="1"/>
    <col min="5387" max="5387" width="11.42578125" style="197" bestFit="1" customWidth="1"/>
    <col min="5388" max="5632" width="9.140625" style="197"/>
    <col min="5633" max="5633" width="0" style="197" hidden="1" customWidth="1"/>
    <col min="5634" max="5634" width="69.7109375" style="197" customWidth="1"/>
    <col min="5635" max="5635" width="18.7109375" style="197" customWidth="1"/>
    <col min="5636" max="5636" width="17" style="197" customWidth="1"/>
    <col min="5637" max="5637" width="18.7109375" style="197" customWidth="1"/>
    <col min="5638" max="5638" width="10.7109375" style="197" customWidth="1"/>
    <col min="5639" max="5639" width="14.5703125" style="197" bestFit="1" customWidth="1"/>
    <col min="5640" max="5640" width="19.85546875" style="197" customWidth="1"/>
    <col min="5641" max="5641" width="15.140625" style="197" bestFit="1" customWidth="1"/>
    <col min="5642" max="5642" width="16.5703125" style="197" bestFit="1" customWidth="1"/>
    <col min="5643" max="5643" width="11.42578125" style="197" bestFit="1" customWidth="1"/>
    <col min="5644" max="5888" width="9.140625" style="197"/>
    <col min="5889" max="5889" width="0" style="197" hidden="1" customWidth="1"/>
    <col min="5890" max="5890" width="69.7109375" style="197" customWidth="1"/>
    <col min="5891" max="5891" width="18.7109375" style="197" customWidth="1"/>
    <col min="5892" max="5892" width="17" style="197" customWidth="1"/>
    <col min="5893" max="5893" width="18.7109375" style="197" customWidth="1"/>
    <col min="5894" max="5894" width="10.7109375" style="197" customWidth="1"/>
    <col min="5895" max="5895" width="14.5703125" style="197" bestFit="1" customWidth="1"/>
    <col min="5896" max="5896" width="19.85546875" style="197" customWidth="1"/>
    <col min="5897" max="5897" width="15.140625" style="197" bestFit="1" customWidth="1"/>
    <col min="5898" max="5898" width="16.5703125" style="197" bestFit="1" customWidth="1"/>
    <col min="5899" max="5899" width="11.42578125" style="197" bestFit="1" customWidth="1"/>
    <col min="5900" max="6144" width="9.140625" style="197"/>
    <col min="6145" max="6145" width="0" style="197" hidden="1" customWidth="1"/>
    <col min="6146" max="6146" width="69.7109375" style="197" customWidth="1"/>
    <col min="6147" max="6147" width="18.7109375" style="197" customWidth="1"/>
    <col min="6148" max="6148" width="17" style="197" customWidth="1"/>
    <col min="6149" max="6149" width="18.7109375" style="197" customWidth="1"/>
    <col min="6150" max="6150" width="10.7109375" style="197" customWidth="1"/>
    <col min="6151" max="6151" width="14.5703125" style="197" bestFit="1" customWidth="1"/>
    <col min="6152" max="6152" width="19.85546875" style="197" customWidth="1"/>
    <col min="6153" max="6153" width="15.140625" style="197" bestFit="1" customWidth="1"/>
    <col min="6154" max="6154" width="16.5703125" style="197" bestFit="1" customWidth="1"/>
    <col min="6155" max="6155" width="11.42578125" style="197" bestFit="1" customWidth="1"/>
    <col min="6156" max="6400" width="9.140625" style="197"/>
    <col min="6401" max="6401" width="0" style="197" hidden="1" customWidth="1"/>
    <col min="6402" max="6402" width="69.7109375" style="197" customWidth="1"/>
    <col min="6403" max="6403" width="18.7109375" style="197" customWidth="1"/>
    <col min="6404" max="6404" width="17" style="197" customWidth="1"/>
    <col min="6405" max="6405" width="18.7109375" style="197" customWidth="1"/>
    <col min="6406" max="6406" width="10.7109375" style="197" customWidth="1"/>
    <col min="6407" max="6407" width="14.5703125" style="197" bestFit="1" customWidth="1"/>
    <col min="6408" max="6408" width="19.85546875" style="197" customWidth="1"/>
    <col min="6409" max="6409" width="15.140625" style="197" bestFit="1" customWidth="1"/>
    <col min="6410" max="6410" width="16.5703125" style="197" bestFit="1" customWidth="1"/>
    <col min="6411" max="6411" width="11.42578125" style="197" bestFit="1" customWidth="1"/>
    <col min="6412" max="6656" width="9.140625" style="197"/>
    <col min="6657" max="6657" width="0" style="197" hidden="1" customWidth="1"/>
    <col min="6658" max="6658" width="69.7109375" style="197" customWidth="1"/>
    <col min="6659" max="6659" width="18.7109375" style="197" customWidth="1"/>
    <col min="6660" max="6660" width="17" style="197" customWidth="1"/>
    <col min="6661" max="6661" width="18.7109375" style="197" customWidth="1"/>
    <col min="6662" max="6662" width="10.7109375" style="197" customWidth="1"/>
    <col min="6663" max="6663" width="14.5703125" style="197" bestFit="1" customWidth="1"/>
    <col min="6664" max="6664" width="19.85546875" style="197" customWidth="1"/>
    <col min="6665" max="6665" width="15.140625" style="197" bestFit="1" customWidth="1"/>
    <col min="6666" max="6666" width="16.5703125" style="197" bestFit="1" customWidth="1"/>
    <col min="6667" max="6667" width="11.42578125" style="197" bestFit="1" customWidth="1"/>
    <col min="6668" max="6912" width="9.140625" style="197"/>
    <col min="6913" max="6913" width="0" style="197" hidden="1" customWidth="1"/>
    <col min="6914" max="6914" width="69.7109375" style="197" customWidth="1"/>
    <col min="6915" max="6915" width="18.7109375" style="197" customWidth="1"/>
    <col min="6916" max="6916" width="17" style="197" customWidth="1"/>
    <col min="6917" max="6917" width="18.7109375" style="197" customWidth="1"/>
    <col min="6918" max="6918" width="10.7109375" style="197" customWidth="1"/>
    <col min="6919" max="6919" width="14.5703125" style="197" bestFit="1" customWidth="1"/>
    <col min="6920" max="6920" width="19.85546875" style="197" customWidth="1"/>
    <col min="6921" max="6921" width="15.140625" style="197" bestFit="1" customWidth="1"/>
    <col min="6922" max="6922" width="16.5703125" style="197" bestFit="1" customWidth="1"/>
    <col min="6923" max="6923" width="11.42578125" style="197" bestFit="1" customWidth="1"/>
    <col min="6924" max="7168" width="9.140625" style="197"/>
    <col min="7169" max="7169" width="0" style="197" hidden="1" customWidth="1"/>
    <col min="7170" max="7170" width="69.7109375" style="197" customWidth="1"/>
    <col min="7171" max="7171" width="18.7109375" style="197" customWidth="1"/>
    <col min="7172" max="7172" width="17" style="197" customWidth="1"/>
    <col min="7173" max="7173" width="18.7109375" style="197" customWidth="1"/>
    <col min="7174" max="7174" width="10.7109375" style="197" customWidth="1"/>
    <col min="7175" max="7175" width="14.5703125" style="197" bestFit="1" customWidth="1"/>
    <col min="7176" max="7176" width="19.85546875" style="197" customWidth="1"/>
    <col min="7177" max="7177" width="15.140625" style="197" bestFit="1" customWidth="1"/>
    <col min="7178" max="7178" width="16.5703125" style="197" bestFit="1" customWidth="1"/>
    <col min="7179" max="7179" width="11.42578125" style="197" bestFit="1" customWidth="1"/>
    <col min="7180" max="7424" width="9.140625" style="197"/>
    <col min="7425" max="7425" width="0" style="197" hidden="1" customWidth="1"/>
    <col min="7426" max="7426" width="69.7109375" style="197" customWidth="1"/>
    <col min="7427" max="7427" width="18.7109375" style="197" customWidth="1"/>
    <col min="7428" max="7428" width="17" style="197" customWidth="1"/>
    <col min="7429" max="7429" width="18.7109375" style="197" customWidth="1"/>
    <col min="7430" max="7430" width="10.7109375" style="197" customWidth="1"/>
    <col min="7431" max="7431" width="14.5703125" style="197" bestFit="1" customWidth="1"/>
    <col min="7432" max="7432" width="19.85546875" style="197" customWidth="1"/>
    <col min="7433" max="7433" width="15.140625" style="197" bestFit="1" customWidth="1"/>
    <col min="7434" max="7434" width="16.5703125" style="197" bestFit="1" customWidth="1"/>
    <col min="7435" max="7435" width="11.42578125" style="197" bestFit="1" customWidth="1"/>
    <col min="7436" max="7680" width="9.140625" style="197"/>
    <col min="7681" max="7681" width="0" style="197" hidden="1" customWidth="1"/>
    <col min="7682" max="7682" width="69.7109375" style="197" customWidth="1"/>
    <col min="7683" max="7683" width="18.7109375" style="197" customWidth="1"/>
    <col min="7684" max="7684" width="17" style="197" customWidth="1"/>
    <col min="7685" max="7685" width="18.7109375" style="197" customWidth="1"/>
    <col min="7686" max="7686" width="10.7109375" style="197" customWidth="1"/>
    <col min="7687" max="7687" width="14.5703125" style="197" bestFit="1" customWidth="1"/>
    <col min="7688" max="7688" width="19.85546875" style="197" customWidth="1"/>
    <col min="7689" max="7689" width="15.140625" style="197" bestFit="1" customWidth="1"/>
    <col min="7690" max="7690" width="16.5703125" style="197" bestFit="1" customWidth="1"/>
    <col min="7691" max="7691" width="11.42578125" style="197" bestFit="1" customWidth="1"/>
    <col min="7692" max="7936" width="9.140625" style="197"/>
    <col min="7937" max="7937" width="0" style="197" hidden="1" customWidth="1"/>
    <col min="7938" max="7938" width="69.7109375" style="197" customWidth="1"/>
    <col min="7939" max="7939" width="18.7109375" style="197" customWidth="1"/>
    <col min="7940" max="7940" width="17" style="197" customWidth="1"/>
    <col min="7941" max="7941" width="18.7109375" style="197" customWidth="1"/>
    <col min="7942" max="7942" width="10.7109375" style="197" customWidth="1"/>
    <col min="7943" max="7943" width="14.5703125" style="197" bestFit="1" customWidth="1"/>
    <col min="7944" max="7944" width="19.85546875" style="197" customWidth="1"/>
    <col min="7945" max="7945" width="15.140625" style="197" bestFit="1" customWidth="1"/>
    <col min="7946" max="7946" width="16.5703125" style="197" bestFit="1" customWidth="1"/>
    <col min="7947" max="7947" width="11.42578125" style="197" bestFit="1" customWidth="1"/>
    <col min="7948" max="8192" width="9.140625" style="197"/>
    <col min="8193" max="8193" width="0" style="197" hidden="1" customWidth="1"/>
    <col min="8194" max="8194" width="69.7109375" style="197" customWidth="1"/>
    <col min="8195" max="8195" width="18.7109375" style="197" customWidth="1"/>
    <col min="8196" max="8196" width="17" style="197" customWidth="1"/>
    <col min="8197" max="8197" width="18.7109375" style="197" customWidth="1"/>
    <col min="8198" max="8198" width="10.7109375" style="197" customWidth="1"/>
    <col min="8199" max="8199" width="14.5703125" style="197" bestFit="1" customWidth="1"/>
    <col min="8200" max="8200" width="19.85546875" style="197" customWidth="1"/>
    <col min="8201" max="8201" width="15.140625" style="197" bestFit="1" customWidth="1"/>
    <col min="8202" max="8202" width="16.5703125" style="197" bestFit="1" customWidth="1"/>
    <col min="8203" max="8203" width="11.42578125" style="197" bestFit="1" customWidth="1"/>
    <col min="8204" max="8448" width="9.140625" style="197"/>
    <col min="8449" max="8449" width="0" style="197" hidden="1" customWidth="1"/>
    <col min="8450" max="8450" width="69.7109375" style="197" customWidth="1"/>
    <col min="8451" max="8451" width="18.7109375" style="197" customWidth="1"/>
    <col min="8452" max="8452" width="17" style="197" customWidth="1"/>
    <col min="8453" max="8453" width="18.7109375" style="197" customWidth="1"/>
    <col min="8454" max="8454" width="10.7109375" style="197" customWidth="1"/>
    <col min="8455" max="8455" width="14.5703125" style="197" bestFit="1" customWidth="1"/>
    <col min="8456" max="8456" width="19.85546875" style="197" customWidth="1"/>
    <col min="8457" max="8457" width="15.140625" style="197" bestFit="1" customWidth="1"/>
    <col min="8458" max="8458" width="16.5703125" style="197" bestFit="1" customWidth="1"/>
    <col min="8459" max="8459" width="11.42578125" style="197" bestFit="1" customWidth="1"/>
    <col min="8460" max="8704" width="9.140625" style="197"/>
    <col min="8705" max="8705" width="0" style="197" hidden="1" customWidth="1"/>
    <col min="8706" max="8706" width="69.7109375" style="197" customWidth="1"/>
    <col min="8707" max="8707" width="18.7109375" style="197" customWidth="1"/>
    <col min="8708" max="8708" width="17" style="197" customWidth="1"/>
    <col min="8709" max="8709" width="18.7109375" style="197" customWidth="1"/>
    <col min="8710" max="8710" width="10.7109375" style="197" customWidth="1"/>
    <col min="8711" max="8711" width="14.5703125" style="197" bestFit="1" customWidth="1"/>
    <col min="8712" max="8712" width="19.85546875" style="197" customWidth="1"/>
    <col min="8713" max="8713" width="15.140625" style="197" bestFit="1" customWidth="1"/>
    <col min="8714" max="8714" width="16.5703125" style="197" bestFit="1" customWidth="1"/>
    <col min="8715" max="8715" width="11.42578125" style="197" bestFit="1" customWidth="1"/>
    <col min="8716" max="8960" width="9.140625" style="197"/>
    <col min="8961" max="8961" width="0" style="197" hidden="1" customWidth="1"/>
    <col min="8962" max="8962" width="69.7109375" style="197" customWidth="1"/>
    <col min="8963" max="8963" width="18.7109375" style="197" customWidth="1"/>
    <col min="8964" max="8964" width="17" style="197" customWidth="1"/>
    <col min="8965" max="8965" width="18.7109375" style="197" customWidth="1"/>
    <col min="8966" max="8966" width="10.7109375" style="197" customWidth="1"/>
    <col min="8967" max="8967" width="14.5703125" style="197" bestFit="1" customWidth="1"/>
    <col min="8968" max="8968" width="19.85546875" style="197" customWidth="1"/>
    <col min="8969" max="8969" width="15.140625" style="197" bestFit="1" customWidth="1"/>
    <col min="8970" max="8970" width="16.5703125" style="197" bestFit="1" customWidth="1"/>
    <col min="8971" max="8971" width="11.42578125" style="197" bestFit="1" customWidth="1"/>
    <col min="8972" max="9216" width="9.140625" style="197"/>
    <col min="9217" max="9217" width="0" style="197" hidden="1" customWidth="1"/>
    <col min="9218" max="9218" width="69.7109375" style="197" customWidth="1"/>
    <col min="9219" max="9219" width="18.7109375" style="197" customWidth="1"/>
    <col min="9220" max="9220" width="17" style="197" customWidth="1"/>
    <col min="9221" max="9221" width="18.7109375" style="197" customWidth="1"/>
    <col min="9222" max="9222" width="10.7109375" style="197" customWidth="1"/>
    <col min="9223" max="9223" width="14.5703125" style="197" bestFit="1" customWidth="1"/>
    <col min="9224" max="9224" width="19.85546875" style="197" customWidth="1"/>
    <col min="9225" max="9225" width="15.140625" style="197" bestFit="1" customWidth="1"/>
    <col min="9226" max="9226" width="16.5703125" style="197" bestFit="1" customWidth="1"/>
    <col min="9227" max="9227" width="11.42578125" style="197" bestFit="1" customWidth="1"/>
    <col min="9228" max="9472" width="9.140625" style="197"/>
    <col min="9473" max="9473" width="0" style="197" hidden="1" customWidth="1"/>
    <col min="9474" max="9474" width="69.7109375" style="197" customWidth="1"/>
    <col min="9475" max="9475" width="18.7109375" style="197" customWidth="1"/>
    <col min="9476" max="9476" width="17" style="197" customWidth="1"/>
    <col min="9477" max="9477" width="18.7109375" style="197" customWidth="1"/>
    <col min="9478" max="9478" width="10.7109375" style="197" customWidth="1"/>
    <col min="9479" max="9479" width="14.5703125" style="197" bestFit="1" customWidth="1"/>
    <col min="9480" max="9480" width="19.85546875" style="197" customWidth="1"/>
    <col min="9481" max="9481" width="15.140625" style="197" bestFit="1" customWidth="1"/>
    <col min="9482" max="9482" width="16.5703125" style="197" bestFit="1" customWidth="1"/>
    <col min="9483" max="9483" width="11.42578125" style="197" bestFit="1" customWidth="1"/>
    <col min="9484" max="9728" width="9.140625" style="197"/>
    <col min="9729" max="9729" width="0" style="197" hidden="1" customWidth="1"/>
    <col min="9730" max="9730" width="69.7109375" style="197" customWidth="1"/>
    <col min="9731" max="9731" width="18.7109375" style="197" customWidth="1"/>
    <col min="9732" max="9732" width="17" style="197" customWidth="1"/>
    <col min="9733" max="9733" width="18.7109375" style="197" customWidth="1"/>
    <col min="9734" max="9734" width="10.7109375" style="197" customWidth="1"/>
    <col min="9735" max="9735" width="14.5703125" style="197" bestFit="1" customWidth="1"/>
    <col min="9736" max="9736" width="19.85546875" style="197" customWidth="1"/>
    <col min="9737" max="9737" width="15.140625" style="197" bestFit="1" customWidth="1"/>
    <col min="9738" max="9738" width="16.5703125" style="197" bestFit="1" customWidth="1"/>
    <col min="9739" max="9739" width="11.42578125" style="197" bestFit="1" customWidth="1"/>
    <col min="9740" max="9984" width="9.140625" style="197"/>
    <col min="9985" max="9985" width="0" style="197" hidden="1" customWidth="1"/>
    <col min="9986" max="9986" width="69.7109375" style="197" customWidth="1"/>
    <col min="9987" max="9987" width="18.7109375" style="197" customWidth="1"/>
    <col min="9988" max="9988" width="17" style="197" customWidth="1"/>
    <col min="9989" max="9989" width="18.7109375" style="197" customWidth="1"/>
    <col min="9990" max="9990" width="10.7109375" style="197" customWidth="1"/>
    <col min="9991" max="9991" width="14.5703125" style="197" bestFit="1" customWidth="1"/>
    <col min="9992" max="9992" width="19.85546875" style="197" customWidth="1"/>
    <col min="9993" max="9993" width="15.140625" style="197" bestFit="1" customWidth="1"/>
    <col min="9994" max="9994" width="16.5703125" style="197" bestFit="1" customWidth="1"/>
    <col min="9995" max="9995" width="11.42578125" style="197" bestFit="1" customWidth="1"/>
    <col min="9996" max="10240" width="9.140625" style="197"/>
    <col min="10241" max="10241" width="0" style="197" hidden="1" customWidth="1"/>
    <col min="10242" max="10242" width="69.7109375" style="197" customWidth="1"/>
    <col min="10243" max="10243" width="18.7109375" style="197" customWidth="1"/>
    <col min="10244" max="10244" width="17" style="197" customWidth="1"/>
    <col min="10245" max="10245" width="18.7109375" style="197" customWidth="1"/>
    <col min="10246" max="10246" width="10.7109375" style="197" customWidth="1"/>
    <col min="10247" max="10247" width="14.5703125" style="197" bestFit="1" customWidth="1"/>
    <col min="10248" max="10248" width="19.85546875" style="197" customWidth="1"/>
    <col min="10249" max="10249" width="15.140625" style="197" bestFit="1" customWidth="1"/>
    <col min="10250" max="10250" width="16.5703125" style="197" bestFit="1" customWidth="1"/>
    <col min="10251" max="10251" width="11.42578125" style="197" bestFit="1" customWidth="1"/>
    <col min="10252" max="10496" width="9.140625" style="197"/>
    <col min="10497" max="10497" width="0" style="197" hidden="1" customWidth="1"/>
    <col min="10498" max="10498" width="69.7109375" style="197" customWidth="1"/>
    <col min="10499" max="10499" width="18.7109375" style="197" customWidth="1"/>
    <col min="10500" max="10500" width="17" style="197" customWidth="1"/>
    <col min="10501" max="10501" width="18.7109375" style="197" customWidth="1"/>
    <col min="10502" max="10502" width="10.7109375" style="197" customWidth="1"/>
    <col min="10503" max="10503" width="14.5703125" style="197" bestFit="1" customWidth="1"/>
    <col min="10504" max="10504" width="19.85546875" style="197" customWidth="1"/>
    <col min="10505" max="10505" width="15.140625" style="197" bestFit="1" customWidth="1"/>
    <col min="10506" max="10506" width="16.5703125" style="197" bestFit="1" customWidth="1"/>
    <col min="10507" max="10507" width="11.42578125" style="197" bestFit="1" customWidth="1"/>
    <col min="10508" max="10752" width="9.140625" style="197"/>
    <col min="10753" max="10753" width="0" style="197" hidden="1" customWidth="1"/>
    <col min="10754" max="10754" width="69.7109375" style="197" customWidth="1"/>
    <col min="10755" max="10755" width="18.7109375" style="197" customWidth="1"/>
    <col min="10756" max="10756" width="17" style="197" customWidth="1"/>
    <col min="10757" max="10757" width="18.7109375" style="197" customWidth="1"/>
    <col min="10758" max="10758" width="10.7109375" style="197" customWidth="1"/>
    <col min="10759" max="10759" width="14.5703125" style="197" bestFit="1" customWidth="1"/>
    <col min="10760" max="10760" width="19.85546875" style="197" customWidth="1"/>
    <col min="10761" max="10761" width="15.140625" style="197" bestFit="1" customWidth="1"/>
    <col min="10762" max="10762" width="16.5703125" style="197" bestFit="1" customWidth="1"/>
    <col min="10763" max="10763" width="11.42578125" style="197" bestFit="1" customWidth="1"/>
    <col min="10764" max="11008" width="9.140625" style="197"/>
    <col min="11009" max="11009" width="0" style="197" hidden="1" customWidth="1"/>
    <col min="11010" max="11010" width="69.7109375" style="197" customWidth="1"/>
    <col min="11011" max="11011" width="18.7109375" style="197" customWidth="1"/>
    <col min="11012" max="11012" width="17" style="197" customWidth="1"/>
    <col min="11013" max="11013" width="18.7109375" style="197" customWidth="1"/>
    <col min="11014" max="11014" width="10.7109375" style="197" customWidth="1"/>
    <col min="11015" max="11015" width="14.5703125" style="197" bestFit="1" customWidth="1"/>
    <col min="11016" max="11016" width="19.85546875" style="197" customWidth="1"/>
    <col min="11017" max="11017" width="15.140625" style="197" bestFit="1" customWidth="1"/>
    <col min="11018" max="11018" width="16.5703125" style="197" bestFit="1" customWidth="1"/>
    <col min="11019" max="11019" width="11.42578125" style="197" bestFit="1" customWidth="1"/>
    <col min="11020" max="11264" width="9.140625" style="197"/>
    <col min="11265" max="11265" width="0" style="197" hidden="1" customWidth="1"/>
    <col min="11266" max="11266" width="69.7109375" style="197" customWidth="1"/>
    <col min="11267" max="11267" width="18.7109375" style="197" customWidth="1"/>
    <col min="11268" max="11268" width="17" style="197" customWidth="1"/>
    <col min="11269" max="11269" width="18.7109375" style="197" customWidth="1"/>
    <col min="11270" max="11270" width="10.7109375" style="197" customWidth="1"/>
    <col min="11271" max="11271" width="14.5703125" style="197" bestFit="1" customWidth="1"/>
    <col min="11272" max="11272" width="19.85546875" style="197" customWidth="1"/>
    <col min="11273" max="11273" width="15.140625" style="197" bestFit="1" customWidth="1"/>
    <col min="11274" max="11274" width="16.5703125" style="197" bestFit="1" customWidth="1"/>
    <col min="11275" max="11275" width="11.42578125" style="197" bestFit="1" customWidth="1"/>
    <col min="11276" max="11520" width="9.140625" style="197"/>
    <col min="11521" max="11521" width="0" style="197" hidden="1" customWidth="1"/>
    <col min="11522" max="11522" width="69.7109375" style="197" customWidth="1"/>
    <col min="11523" max="11523" width="18.7109375" style="197" customWidth="1"/>
    <col min="11524" max="11524" width="17" style="197" customWidth="1"/>
    <col min="11525" max="11525" width="18.7109375" style="197" customWidth="1"/>
    <col min="11526" max="11526" width="10.7109375" style="197" customWidth="1"/>
    <col min="11527" max="11527" width="14.5703125" style="197" bestFit="1" customWidth="1"/>
    <col min="11528" max="11528" width="19.85546875" style="197" customWidth="1"/>
    <col min="11529" max="11529" width="15.140625" style="197" bestFit="1" customWidth="1"/>
    <col min="11530" max="11530" width="16.5703125" style="197" bestFit="1" customWidth="1"/>
    <col min="11531" max="11531" width="11.42578125" style="197" bestFit="1" customWidth="1"/>
    <col min="11532" max="11776" width="9.140625" style="197"/>
    <col min="11777" max="11777" width="0" style="197" hidden="1" customWidth="1"/>
    <col min="11778" max="11778" width="69.7109375" style="197" customWidth="1"/>
    <col min="11779" max="11779" width="18.7109375" style="197" customWidth="1"/>
    <col min="11780" max="11780" width="17" style="197" customWidth="1"/>
    <col min="11781" max="11781" width="18.7109375" style="197" customWidth="1"/>
    <col min="11782" max="11782" width="10.7109375" style="197" customWidth="1"/>
    <col min="11783" max="11783" width="14.5703125" style="197" bestFit="1" customWidth="1"/>
    <col min="11784" max="11784" width="19.85546875" style="197" customWidth="1"/>
    <col min="11785" max="11785" width="15.140625" style="197" bestFit="1" customWidth="1"/>
    <col min="11786" max="11786" width="16.5703125" style="197" bestFit="1" customWidth="1"/>
    <col min="11787" max="11787" width="11.42578125" style="197" bestFit="1" customWidth="1"/>
    <col min="11788" max="12032" width="9.140625" style="197"/>
    <col min="12033" max="12033" width="0" style="197" hidden="1" customWidth="1"/>
    <col min="12034" max="12034" width="69.7109375" style="197" customWidth="1"/>
    <col min="12035" max="12035" width="18.7109375" style="197" customWidth="1"/>
    <col min="12036" max="12036" width="17" style="197" customWidth="1"/>
    <col min="12037" max="12037" width="18.7109375" style="197" customWidth="1"/>
    <col min="12038" max="12038" width="10.7109375" style="197" customWidth="1"/>
    <col min="12039" max="12039" width="14.5703125" style="197" bestFit="1" customWidth="1"/>
    <col min="12040" max="12040" width="19.85546875" style="197" customWidth="1"/>
    <col min="12041" max="12041" width="15.140625" style="197" bestFit="1" customWidth="1"/>
    <col min="12042" max="12042" width="16.5703125" style="197" bestFit="1" customWidth="1"/>
    <col min="12043" max="12043" width="11.42578125" style="197" bestFit="1" customWidth="1"/>
    <col min="12044" max="12288" width="9.140625" style="197"/>
    <col min="12289" max="12289" width="0" style="197" hidden="1" customWidth="1"/>
    <col min="12290" max="12290" width="69.7109375" style="197" customWidth="1"/>
    <col min="12291" max="12291" width="18.7109375" style="197" customWidth="1"/>
    <col min="12292" max="12292" width="17" style="197" customWidth="1"/>
    <col min="12293" max="12293" width="18.7109375" style="197" customWidth="1"/>
    <col min="12294" max="12294" width="10.7109375" style="197" customWidth="1"/>
    <col min="12295" max="12295" width="14.5703125" style="197" bestFit="1" customWidth="1"/>
    <col min="12296" max="12296" width="19.85546875" style="197" customWidth="1"/>
    <col min="12297" max="12297" width="15.140625" style="197" bestFit="1" customWidth="1"/>
    <col min="12298" max="12298" width="16.5703125" style="197" bestFit="1" customWidth="1"/>
    <col min="12299" max="12299" width="11.42578125" style="197" bestFit="1" customWidth="1"/>
    <col min="12300" max="12544" width="9.140625" style="197"/>
    <col min="12545" max="12545" width="0" style="197" hidden="1" customWidth="1"/>
    <col min="12546" max="12546" width="69.7109375" style="197" customWidth="1"/>
    <col min="12547" max="12547" width="18.7109375" style="197" customWidth="1"/>
    <col min="12548" max="12548" width="17" style="197" customWidth="1"/>
    <col min="12549" max="12549" width="18.7109375" style="197" customWidth="1"/>
    <col min="12550" max="12550" width="10.7109375" style="197" customWidth="1"/>
    <col min="12551" max="12551" width="14.5703125" style="197" bestFit="1" customWidth="1"/>
    <col min="12552" max="12552" width="19.85546875" style="197" customWidth="1"/>
    <col min="12553" max="12553" width="15.140625" style="197" bestFit="1" customWidth="1"/>
    <col min="12554" max="12554" width="16.5703125" style="197" bestFit="1" customWidth="1"/>
    <col min="12555" max="12555" width="11.42578125" style="197" bestFit="1" customWidth="1"/>
    <col min="12556" max="12800" width="9.140625" style="197"/>
    <col min="12801" max="12801" width="0" style="197" hidden="1" customWidth="1"/>
    <col min="12802" max="12802" width="69.7109375" style="197" customWidth="1"/>
    <col min="12803" max="12803" width="18.7109375" style="197" customWidth="1"/>
    <col min="12804" max="12804" width="17" style="197" customWidth="1"/>
    <col min="12805" max="12805" width="18.7109375" style="197" customWidth="1"/>
    <col min="12806" max="12806" width="10.7109375" style="197" customWidth="1"/>
    <col min="12807" max="12807" width="14.5703125" style="197" bestFit="1" customWidth="1"/>
    <col min="12808" max="12808" width="19.85546875" style="197" customWidth="1"/>
    <col min="12809" max="12809" width="15.140625" style="197" bestFit="1" customWidth="1"/>
    <col min="12810" max="12810" width="16.5703125" style="197" bestFit="1" customWidth="1"/>
    <col min="12811" max="12811" width="11.42578125" style="197" bestFit="1" customWidth="1"/>
    <col min="12812" max="13056" width="9.140625" style="197"/>
    <col min="13057" max="13057" width="0" style="197" hidden="1" customWidth="1"/>
    <col min="13058" max="13058" width="69.7109375" style="197" customWidth="1"/>
    <col min="13059" max="13059" width="18.7109375" style="197" customWidth="1"/>
    <col min="13060" max="13060" width="17" style="197" customWidth="1"/>
    <col min="13061" max="13061" width="18.7109375" style="197" customWidth="1"/>
    <col min="13062" max="13062" width="10.7109375" style="197" customWidth="1"/>
    <col min="13063" max="13063" width="14.5703125" style="197" bestFit="1" customWidth="1"/>
    <col min="13064" max="13064" width="19.85546875" style="197" customWidth="1"/>
    <col min="13065" max="13065" width="15.140625" style="197" bestFit="1" customWidth="1"/>
    <col min="13066" max="13066" width="16.5703125" style="197" bestFit="1" customWidth="1"/>
    <col min="13067" max="13067" width="11.42578125" style="197" bestFit="1" customWidth="1"/>
    <col min="13068" max="13312" width="9.140625" style="197"/>
    <col min="13313" max="13313" width="0" style="197" hidden="1" customWidth="1"/>
    <col min="13314" max="13314" width="69.7109375" style="197" customWidth="1"/>
    <col min="13315" max="13315" width="18.7109375" style="197" customWidth="1"/>
    <col min="13316" max="13316" width="17" style="197" customWidth="1"/>
    <col min="13317" max="13317" width="18.7109375" style="197" customWidth="1"/>
    <col min="13318" max="13318" width="10.7109375" style="197" customWidth="1"/>
    <col min="13319" max="13319" width="14.5703125" style="197" bestFit="1" customWidth="1"/>
    <col min="13320" max="13320" width="19.85546875" style="197" customWidth="1"/>
    <col min="13321" max="13321" width="15.140625" style="197" bestFit="1" customWidth="1"/>
    <col min="13322" max="13322" width="16.5703125" style="197" bestFit="1" customWidth="1"/>
    <col min="13323" max="13323" width="11.42578125" style="197" bestFit="1" customWidth="1"/>
    <col min="13324" max="13568" width="9.140625" style="197"/>
    <col min="13569" max="13569" width="0" style="197" hidden="1" customWidth="1"/>
    <col min="13570" max="13570" width="69.7109375" style="197" customWidth="1"/>
    <col min="13571" max="13571" width="18.7109375" style="197" customWidth="1"/>
    <col min="13572" max="13572" width="17" style="197" customWidth="1"/>
    <col min="13573" max="13573" width="18.7109375" style="197" customWidth="1"/>
    <col min="13574" max="13574" width="10.7109375" style="197" customWidth="1"/>
    <col min="13575" max="13575" width="14.5703125" style="197" bestFit="1" customWidth="1"/>
    <col min="13576" max="13576" width="19.85546875" style="197" customWidth="1"/>
    <col min="13577" max="13577" width="15.140625" style="197" bestFit="1" customWidth="1"/>
    <col min="13578" max="13578" width="16.5703125" style="197" bestFit="1" customWidth="1"/>
    <col min="13579" max="13579" width="11.42578125" style="197" bestFit="1" customWidth="1"/>
    <col min="13580" max="13824" width="9.140625" style="197"/>
    <col min="13825" max="13825" width="0" style="197" hidden="1" customWidth="1"/>
    <col min="13826" max="13826" width="69.7109375" style="197" customWidth="1"/>
    <col min="13827" max="13827" width="18.7109375" style="197" customWidth="1"/>
    <col min="13828" max="13828" width="17" style="197" customWidth="1"/>
    <col min="13829" max="13829" width="18.7109375" style="197" customWidth="1"/>
    <col min="13830" max="13830" width="10.7109375" style="197" customWidth="1"/>
    <col min="13831" max="13831" width="14.5703125" style="197" bestFit="1" customWidth="1"/>
    <col min="13832" max="13832" width="19.85546875" style="197" customWidth="1"/>
    <col min="13833" max="13833" width="15.140625" style="197" bestFit="1" customWidth="1"/>
    <col min="13834" max="13834" width="16.5703125" style="197" bestFit="1" customWidth="1"/>
    <col min="13835" max="13835" width="11.42578125" style="197" bestFit="1" customWidth="1"/>
    <col min="13836" max="14080" width="9.140625" style="197"/>
    <col min="14081" max="14081" width="0" style="197" hidden="1" customWidth="1"/>
    <col min="14082" max="14082" width="69.7109375" style="197" customWidth="1"/>
    <col min="14083" max="14083" width="18.7109375" style="197" customWidth="1"/>
    <col min="14084" max="14084" width="17" style="197" customWidth="1"/>
    <col min="14085" max="14085" width="18.7109375" style="197" customWidth="1"/>
    <col min="14086" max="14086" width="10.7109375" style="197" customWidth="1"/>
    <col min="14087" max="14087" width="14.5703125" style="197" bestFit="1" customWidth="1"/>
    <col min="14088" max="14088" width="19.85546875" style="197" customWidth="1"/>
    <col min="14089" max="14089" width="15.140625" style="197" bestFit="1" customWidth="1"/>
    <col min="14090" max="14090" width="16.5703125" style="197" bestFit="1" customWidth="1"/>
    <col min="14091" max="14091" width="11.42578125" style="197" bestFit="1" customWidth="1"/>
    <col min="14092" max="14336" width="9.140625" style="197"/>
    <col min="14337" max="14337" width="0" style="197" hidden="1" customWidth="1"/>
    <col min="14338" max="14338" width="69.7109375" style="197" customWidth="1"/>
    <col min="14339" max="14339" width="18.7109375" style="197" customWidth="1"/>
    <col min="14340" max="14340" width="17" style="197" customWidth="1"/>
    <col min="14341" max="14341" width="18.7109375" style="197" customWidth="1"/>
    <col min="14342" max="14342" width="10.7109375" style="197" customWidth="1"/>
    <col min="14343" max="14343" width="14.5703125" style="197" bestFit="1" customWidth="1"/>
    <col min="14344" max="14344" width="19.85546875" style="197" customWidth="1"/>
    <col min="14345" max="14345" width="15.140625" style="197" bestFit="1" customWidth="1"/>
    <col min="14346" max="14346" width="16.5703125" style="197" bestFit="1" customWidth="1"/>
    <col min="14347" max="14347" width="11.42578125" style="197" bestFit="1" customWidth="1"/>
    <col min="14348" max="14592" width="9.140625" style="197"/>
    <col min="14593" max="14593" width="0" style="197" hidden="1" customWidth="1"/>
    <col min="14594" max="14594" width="69.7109375" style="197" customWidth="1"/>
    <col min="14595" max="14595" width="18.7109375" style="197" customWidth="1"/>
    <col min="14596" max="14596" width="17" style="197" customWidth="1"/>
    <col min="14597" max="14597" width="18.7109375" style="197" customWidth="1"/>
    <col min="14598" max="14598" width="10.7109375" style="197" customWidth="1"/>
    <col min="14599" max="14599" width="14.5703125" style="197" bestFit="1" customWidth="1"/>
    <col min="14600" max="14600" width="19.85546875" style="197" customWidth="1"/>
    <col min="14601" max="14601" width="15.140625" style="197" bestFit="1" customWidth="1"/>
    <col min="14602" max="14602" width="16.5703125" style="197" bestFit="1" customWidth="1"/>
    <col min="14603" max="14603" width="11.42578125" style="197" bestFit="1" customWidth="1"/>
    <col min="14604" max="14848" width="9.140625" style="197"/>
    <col min="14849" max="14849" width="0" style="197" hidden="1" customWidth="1"/>
    <col min="14850" max="14850" width="69.7109375" style="197" customWidth="1"/>
    <col min="14851" max="14851" width="18.7109375" style="197" customWidth="1"/>
    <col min="14852" max="14852" width="17" style="197" customWidth="1"/>
    <col min="14853" max="14853" width="18.7109375" style="197" customWidth="1"/>
    <col min="14854" max="14854" width="10.7109375" style="197" customWidth="1"/>
    <col min="14855" max="14855" width="14.5703125" style="197" bestFit="1" customWidth="1"/>
    <col min="14856" max="14856" width="19.85546875" style="197" customWidth="1"/>
    <col min="14857" max="14857" width="15.140625" style="197" bestFit="1" customWidth="1"/>
    <col min="14858" max="14858" width="16.5703125" style="197" bestFit="1" customWidth="1"/>
    <col min="14859" max="14859" width="11.42578125" style="197" bestFit="1" customWidth="1"/>
    <col min="14860" max="15104" width="9.140625" style="197"/>
    <col min="15105" max="15105" width="0" style="197" hidden="1" customWidth="1"/>
    <col min="15106" max="15106" width="69.7109375" style="197" customWidth="1"/>
    <col min="15107" max="15107" width="18.7109375" style="197" customWidth="1"/>
    <col min="15108" max="15108" width="17" style="197" customWidth="1"/>
    <col min="15109" max="15109" width="18.7109375" style="197" customWidth="1"/>
    <col min="15110" max="15110" width="10.7109375" style="197" customWidth="1"/>
    <col min="15111" max="15111" width="14.5703125" style="197" bestFit="1" customWidth="1"/>
    <col min="15112" max="15112" width="19.85546875" style="197" customWidth="1"/>
    <col min="15113" max="15113" width="15.140625" style="197" bestFit="1" customWidth="1"/>
    <col min="15114" max="15114" width="16.5703125" style="197" bestFit="1" customWidth="1"/>
    <col min="15115" max="15115" width="11.42578125" style="197" bestFit="1" customWidth="1"/>
    <col min="15116" max="15360" width="9.140625" style="197"/>
    <col min="15361" max="15361" width="0" style="197" hidden="1" customWidth="1"/>
    <col min="15362" max="15362" width="69.7109375" style="197" customWidth="1"/>
    <col min="15363" max="15363" width="18.7109375" style="197" customWidth="1"/>
    <col min="15364" max="15364" width="17" style="197" customWidth="1"/>
    <col min="15365" max="15365" width="18.7109375" style="197" customWidth="1"/>
    <col min="15366" max="15366" width="10.7109375" style="197" customWidth="1"/>
    <col min="15367" max="15367" width="14.5703125" style="197" bestFit="1" customWidth="1"/>
    <col min="15368" max="15368" width="19.85546875" style="197" customWidth="1"/>
    <col min="15369" max="15369" width="15.140625" style="197" bestFit="1" customWidth="1"/>
    <col min="15370" max="15370" width="16.5703125" style="197" bestFit="1" customWidth="1"/>
    <col min="15371" max="15371" width="11.42578125" style="197" bestFit="1" customWidth="1"/>
    <col min="15372" max="15616" width="9.140625" style="197"/>
    <col min="15617" max="15617" width="0" style="197" hidden="1" customWidth="1"/>
    <col min="15618" max="15618" width="69.7109375" style="197" customWidth="1"/>
    <col min="15619" max="15619" width="18.7109375" style="197" customWidth="1"/>
    <col min="15620" max="15620" width="17" style="197" customWidth="1"/>
    <col min="15621" max="15621" width="18.7109375" style="197" customWidth="1"/>
    <col min="15622" max="15622" width="10.7109375" style="197" customWidth="1"/>
    <col min="15623" max="15623" width="14.5703125" style="197" bestFit="1" customWidth="1"/>
    <col min="15624" max="15624" width="19.85546875" style="197" customWidth="1"/>
    <col min="15625" max="15625" width="15.140625" style="197" bestFit="1" customWidth="1"/>
    <col min="15626" max="15626" width="16.5703125" style="197" bestFit="1" customWidth="1"/>
    <col min="15627" max="15627" width="11.42578125" style="197" bestFit="1" customWidth="1"/>
    <col min="15628" max="15872" width="9.140625" style="197"/>
    <col min="15873" max="15873" width="0" style="197" hidden="1" customWidth="1"/>
    <col min="15874" max="15874" width="69.7109375" style="197" customWidth="1"/>
    <col min="15875" max="15875" width="18.7109375" style="197" customWidth="1"/>
    <col min="15876" max="15876" width="17" style="197" customWidth="1"/>
    <col min="15877" max="15877" width="18.7109375" style="197" customWidth="1"/>
    <col min="15878" max="15878" width="10.7109375" style="197" customWidth="1"/>
    <col min="15879" max="15879" width="14.5703125" style="197" bestFit="1" customWidth="1"/>
    <col min="15880" max="15880" width="19.85546875" style="197" customWidth="1"/>
    <col min="15881" max="15881" width="15.140625" style="197" bestFit="1" customWidth="1"/>
    <col min="15882" max="15882" width="16.5703125" style="197" bestFit="1" customWidth="1"/>
    <col min="15883" max="15883" width="11.42578125" style="197" bestFit="1" customWidth="1"/>
    <col min="15884" max="16128" width="9.140625" style="197"/>
    <col min="16129" max="16129" width="0" style="197" hidden="1" customWidth="1"/>
    <col min="16130" max="16130" width="69.7109375" style="197" customWidth="1"/>
    <col min="16131" max="16131" width="18.7109375" style="197" customWidth="1"/>
    <col min="16132" max="16132" width="17" style="197" customWidth="1"/>
    <col min="16133" max="16133" width="18.7109375" style="197" customWidth="1"/>
    <col min="16134" max="16134" width="10.7109375" style="197" customWidth="1"/>
    <col min="16135" max="16135" width="14.5703125" style="197" bestFit="1" customWidth="1"/>
    <col min="16136" max="16136" width="19.85546875" style="197" customWidth="1"/>
    <col min="16137" max="16137" width="15.140625" style="197" bestFit="1" customWidth="1"/>
    <col min="16138" max="16138" width="16.5703125" style="197" bestFit="1" customWidth="1"/>
    <col min="16139" max="16139" width="11.42578125" style="197" bestFit="1" customWidth="1"/>
    <col min="16140" max="16384" width="9.140625" style="197"/>
  </cols>
  <sheetData>
    <row r="1" spans="2:12" hidden="1" x14ac:dyDescent="0.25">
      <c r="B1" s="490" t="s">
        <v>0</v>
      </c>
      <c r="C1" s="491"/>
      <c r="D1" s="491"/>
      <c r="E1" s="491"/>
      <c r="F1" s="491"/>
      <c r="G1" s="491"/>
      <c r="H1" s="492"/>
    </row>
    <row r="2" spans="2:12" hidden="1" x14ac:dyDescent="0.25">
      <c r="B2" s="493" t="s">
        <v>1</v>
      </c>
      <c r="C2" s="494"/>
      <c r="D2" s="494"/>
      <c r="E2" s="494"/>
      <c r="F2" s="494"/>
      <c r="G2" s="494"/>
      <c r="H2" s="495"/>
    </row>
    <row r="3" spans="2:12" x14ac:dyDescent="0.25">
      <c r="B3" s="22" t="s">
        <v>2</v>
      </c>
      <c r="C3" s="271"/>
      <c r="D3" s="272"/>
      <c r="E3" s="273"/>
      <c r="F3" s="273"/>
      <c r="G3" s="273"/>
      <c r="H3" s="24"/>
    </row>
    <row r="4" spans="2:12" x14ac:dyDescent="0.25">
      <c r="B4" s="22" t="s">
        <v>622</v>
      </c>
      <c r="C4" s="271"/>
      <c r="D4" s="302"/>
      <c r="E4" s="271"/>
      <c r="F4" s="271"/>
      <c r="G4" s="271"/>
      <c r="H4" s="41"/>
    </row>
    <row r="5" spans="2:12" x14ac:dyDescent="0.25">
      <c r="B5" s="312" t="s">
        <v>768</v>
      </c>
      <c r="C5" s="274"/>
      <c r="D5" s="275"/>
      <c r="E5" s="274"/>
      <c r="F5" s="274"/>
      <c r="G5" s="274"/>
      <c r="H5" s="27"/>
    </row>
    <row r="6" spans="2:12" x14ac:dyDescent="0.25">
      <c r="B6" s="22"/>
      <c r="C6" s="274"/>
      <c r="D6" s="275"/>
      <c r="E6" s="274"/>
      <c r="F6" s="274"/>
      <c r="G6" s="274"/>
      <c r="H6" s="27"/>
    </row>
    <row r="7" spans="2:12" ht="30" x14ac:dyDescent="0.25">
      <c r="B7" s="209" t="s">
        <v>4</v>
      </c>
      <c r="C7" s="48" t="s">
        <v>5</v>
      </c>
      <c r="D7" s="49" t="s">
        <v>6</v>
      </c>
      <c r="E7" s="432" t="s">
        <v>7</v>
      </c>
      <c r="F7" s="123" t="s">
        <v>8</v>
      </c>
      <c r="G7" s="212" t="s">
        <v>9</v>
      </c>
      <c r="H7" s="50" t="s">
        <v>10</v>
      </c>
      <c r="J7" s="257"/>
    </row>
    <row r="8" spans="2:12" x14ac:dyDescent="0.25">
      <c r="B8" s="199" t="s">
        <v>11</v>
      </c>
      <c r="C8" s="213"/>
      <c r="D8" s="276"/>
      <c r="E8" s="278"/>
      <c r="F8" s="433"/>
      <c r="G8" s="278"/>
      <c r="H8" s="279"/>
      <c r="J8" s="257"/>
    </row>
    <row r="9" spans="2:12" x14ac:dyDescent="0.25">
      <c r="B9" s="199" t="s">
        <v>12</v>
      </c>
      <c r="C9" s="213"/>
      <c r="D9" s="276"/>
      <c r="E9" s="278"/>
      <c r="F9" s="433"/>
      <c r="G9" s="278"/>
      <c r="H9" s="279"/>
      <c r="J9" s="257"/>
    </row>
    <row r="10" spans="2:12" x14ac:dyDescent="0.25">
      <c r="B10" s="219" t="s">
        <v>13</v>
      </c>
      <c r="C10" s="213"/>
      <c r="D10" s="276"/>
      <c r="E10" s="278"/>
      <c r="F10" s="433"/>
      <c r="G10" s="278"/>
      <c r="H10" s="279"/>
      <c r="J10" s="197"/>
    </row>
    <row r="11" spans="2:12" x14ac:dyDescent="0.25">
      <c r="B11" s="407" t="s">
        <v>319</v>
      </c>
      <c r="C11" s="235" t="s">
        <v>15</v>
      </c>
      <c r="D11" s="18">
        <v>1150</v>
      </c>
      <c r="E11" s="380">
        <v>12219.08</v>
      </c>
      <c r="F11" s="352">
        <v>7.26</v>
      </c>
      <c r="G11" s="400">
        <v>4.0100000000000007</v>
      </c>
      <c r="H11" s="281" t="s">
        <v>320</v>
      </c>
      <c r="J11" s="197"/>
    </row>
    <row r="12" spans="2:12" x14ac:dyDescent="0.25">
      <c r="B12" s="407" t="s">
        <v>67</v>
      </c>
      <c r="C12" s="235" t="s">
        <v>15</v>
      </c>
      <c r="D12" s="18">
        <v>750</v>
      </c>
      <c r="E12" s="380">
        <v>7798.03</v>
      </c>
      <c r="F12" s="352">
        <v>4.63</v>
      </c>
      <c r="G12" s="400">
        <v>4.95</v>
      </c>
      <c r="H12" s="281" t="s">
        <v>68</v>
      </c>
      <c r="J12" s="197"/>
    </row>
    <row r="13" spans="2:12" x14ac:dyDescent="0.25">
      <c r="B13" s="407" t="s">
        <v>345</v>
      </c>
      <c r="C13" s="235" t="s">
        <v>230</v>
      </c>
      <c r="D13" s="18">
        <v>750</v>
      </c>
      <c r="E13" s="380">
        <v>7710.66</v>
      </c>
      <c r="F13" s="352">
        <v>4.58</v>
      </c>
      <c r="G13" s="400">
        <v>4.7104999999999997</v>
      </c>
      <c r="H13" s="281" t="s">
        <v>346</v>
      </c>
      <c r="J13" s="197"/>
    </row>
    <row r="14" spans="2:12" x14ac:dyDescent="0.25">
      <c r="B14" s="407" t="s">
        <v>458</v>
      </c>
      <c r="C14" s="235" t="s">
        <v>15</v>
      </c>
      <c r="D14" s="18">
        <v>500</v>
      </c>
      <c r="E14" s="380">
        <v>5280.44</v>
      </c>
      <c r="F14" s="352">
        <v>3.14</v>
      </c>
      <c r="G14" s="400">
        <v>4.2098999999999993</v>
      </c>
      <c r="H14" s="281" t="s">
        <v>459</v>
      </c>
      <c r="J14" s="197"/>
    </row>
    <row r="15" spans="2:12" x14ac:dyDescent="0.25">
      <c r="B15" s="199" t="s">
        <v>77</v>
      </c>
      <c r="C15" s="213"/>
      <c r="D15" s="119"/>
      <c r="E15" s="434">
        <f>SUM(E11:E14)</f>
        <v>33008.21</v>
      </c>
      <c r="F15" s="434">
        <f>SUM(F11:F14)</f>
        <v>19.61</v>
      </c>
      <c r="G15" s="420"/>
      <c r="H15" s="403"/>
      <c r="I15" s="353"/>
      <c r="J15" s="57"/>
      <c r="K15" s="52"/>
      <c r="L15" s="353"/>
    </row>
    <row r="16" spans="2:12" x14ac:dyDescent="0.25">
      <c r="B16" s="199" t="s">
        <v>79</v>
      </c>
      <c r="C16" s="213"/>
      <c r="D16" s="119"/>
      <c r="E16" s="377"/>
      <c r="F16" s="435"/>
      <c r="G16" s="420"/>
      <c r="H16" s="403"/>
      <c r="I16" s="353"/>
      <c r="J16" s="197"/>
      <c r="L16" s="353"/>
    </row>
    <row r="17" spans="2:12" x14ac:dyDescent="0.25">
      <c r="B17" s="199" t="s">
        <v>80</v>
      </c>
      <c r="C17" s="213"/>
      <c r="D17" s="119"/>
      <c r="E17" s="377"/>
      <c r="F17" s="435"/>
      <c r="G17" s="420"/>
      <c r="H17" s="403"/>
      <c r="I17" s="353"/>
      <c r="J17" s="197"/>
      <c r="L17" s="353"/>
    </row>
    <row r="18" spans="2:12" x14ac:dyDescent="0.25">
      <c r="B18" s="220" t="s">
        <v>623</v>
      </c>
      <c r="C18" s="232" t="s">
        <v>88</v>
      </c>
      <c r="D18" s="124">
        <v>40000000</v>
      </c>
      <c r="E18" s="380">
        <v>41258.28</v>
      </c>
      <c r="F18" s="436">
        <v>24.5</v>
      </c>
      <c r="G18" s="417">
        <v>3.7799</v>
      </c>
      <c r="H18" s="403" t="s">
        <v>624</v>
      </c>
      <c r="I18" s="353"/>
      <c r="J18" s="197"/>
      <c r="L18" s="353"/>
    </row>
    <row r="19" spans="2:12" x14ac:dyDescent="0.25">
      <c r="B19" s="199" t="s">
        <v>77</v>
      </c>
      <c r="C19" s="213"/>
      <c r="D19" s="119"/>
      <c r="E19" s="434">
        <f>SUM(E18:E18)</f>
        <v>41258.28</v>
      </c>
      <c r="F19" s="434">
        <f>SUM(F18:F18)</f>
        <v>24.5</v>
      </c>
      <c r="G19" s="420"/>
      <c r="H19" s="403"/>
      <c r="I19" s="353"/>
      <c r="J19" s="197"/>
      <c r="L19" s="353"/>
    </row>
    <row r="20" spans="2:12" x14ac:dyDescent="0.25">
      <c r="B20" s="223" t="s">
        <v>81</v>
      </c>
      <c r="C20" s="235"/>
      <c r="D20" s="18"/>
      <c r="E20" s="380"/>
      <c r="F20" s="436"/>
      <c r="G20" s="380"/>
      <c r="H20" s="403"/>
      <c r="I20" s="353"/>
      <c r="J20" s="197"/>
      <c r="L20" s="353"/>
    </row>
    <row r="21" spans="2:12" x14ac:dyDescent="0.25">
      <c r="B21" s="223" t="s">
        <v>97</v>
      </c>
      <c r="C21" s="235"/>
      <c r="D21" s="18"/>
      <c r="E21" s="380"/>
      <c r="F21" s="436"/>
      <c r="G21" s="380"/>
      <c r="H21" s="403"/>
      <c r="I21" s="353"/>
      <c r="J21" s="61"/>
      <c r="K21" s="61"/>
      <c r="L21" s="353"/>
    </row>
    <row r="22" spans="2:12" x14ac:dyDescent="0.25">
      <c r="B22" s="235" t="s">
        <v>367</v>
      </c>
      <c r="C22" s="235" t="s">
        <v>288</v>
      </c>
      <c r="D22" s="18">
        <v>2500</v>
      </c>
      <c r="E22" s="380">
        <v>12077.89</v>
      </c>
      <c r="F22" s="381">
        <v>7.17</v>
      </c>
      <c r="G22" s="380">
        <v>4.6898999999999997</v>
      </c>
      <c r="H22" s="403" t="s">
        <v>368</v>
      </c>
      <c r="I22" s="353"/>
      <c r="J22" s="61"/>
      <c r="K22" s="61"/>
      <c r="L22" s="353"/>
    </row>
    <row r="23" spans="2:12" x14ac:dyDescent="0.25">
      <c r="B23" s="235" t="s">
        <v>625</v>
      </c>
      <c r="C23" s="235" t="s">
        <v>288</v>
      </c>
      <c r="D23" s="18">
        <v>1000</v>
      </c>
      <c r="E23" s="380">
        <v>4946.3100000000004</v>
      </c>
      <c r="F23" s="381">
        <v>2.94</v>
      </c>
      <c r="G23" s="380">
        <v>4.0847999999999995</v>
      </c>
      <c r="H23" s="403" t="s">
        <v>626</v>
      </c>
      <c r="I23" s="353"/>
      <c r="J23" s="61"/>
      <c r="K23" s="61"/>
      <c r="L23" s="353"/>
    </row>
    <row r="24" spans="2:12" x14ac:dyDescent="0.25">
      <c r="B24" s="235" t="s">
        <v>627</v>
      </c>
      <c r="C24" s="235" t="s">
        <v>293</v>
      </c>
      <c r="D24" s="18">
        <v>1000</v>
      </c>
      <c r="E24" s="380">
        <v>4847.6400000000003</v>
      </c>
      <c r="F24" s="381">
        <v>2.88</v>
      </c>
      <c r="G24" s="380">
        <v>4.7999000000000001</v>
      </c>
      <c r="H24" s="403" t="s">
        <v>628</v>
      </c>
      <c r="I24" s="353"/>
      <c r="J24" s="61"/>
      <c r="K24" s="61"/>
      <c r="L24" s="353"/>
    </row>
    <row r="25" spans="2:12" x14ac:dyDescent="0.25">
      <c r="B25" s="235" t="s">
        <v>364</v>
      </c>
      <c r="C25" s="235" t="s">
        <v>293</v>
      </c>
      <c r="D25" s="18">
        <v>1000</v>
      </c>
      <c r="E25" s="380">
        <v>4847.0200000000004</v>
      </c>
      <c r="F25" s="381">
        <v>2.88</v>
      </c>
      <c r="G25" s="380">
        <v>4.8</v>
      </c>
      <c r="H25" s="403" t="s">
        <v>365</v>
      </c>
      <c r="I25" s="353"/>
      <c r="J25" s="61"/>
      <c r="K25" s="61"/>
      <c r="L25" s="353"/>
    </row>
    <row r="26" spans="2:12" x14ac:dyDescent="0.25">
      <c r="B26" s="235" t="s">
        <v>826</v>
      </c>
      <c r="C26" s="235" t="s">
        <v>293</v>
      </c>
      <c r="D26" s="18">
        <v>1000</v>
      </c>
      <c r="E26" s="380">
        <v>4777.2</v>
      </c>
      <c r="F26" s="381">
        <v>2.84</v>
      </c>
      <c r="G26" s="380">
        <v>4.8500000000000005</v>
      </c>
      <c r="H26" s="403" t="s">
        <v>827</v>
      </c>
      <c r="I26" s="353"/>
      <c r="J26" s="61"/>
      <c r="K26" s="61"/>
      <c r="L26" s="353"/>
    </row>
    <row r="27" spans="2:12" x14ac:dyDescent="0.25">
      <c r="B27" s="235" t="s">
        <v>799</v>
      </c>
      <c r="C27" s="235" t="s">
        <v>288</v>
      </c>
      <c r="D27" s="18">
        <v>1000</v>
      </c>
      <c r="E27" s="380">
        <v>4776.59</v>
      </c>
      <c r="F27" s="381">
        <v>2.84</v>
      </c>
      <c r="G27" s="380">
        <v>4.8500000000000005</v>
      </c>
      <c r="H27" s="403" t="s">
        <v>800</v>
      </c>
      <c r="I27" s="353"/>
      <c r="J27" s="61"/>
      <c r="K27" s="61"/>
      <c r="L27" s="353"/>
    </row>
    <row r="28" spans="2:12" x14ac:dyDescent="0.25">
      <c r="B28" s="235" t="s">
        <v>746</v>
      </c>
      <c r="C28" s="235" t="s">
        <v>288</v>
      </c>
      <c r="D28" s="18">
        <v>1000</v>
      </c>
      <c r="E28" s="380">
        <v>4782.4799999999996</v>
      </c>
      <c r="F28" s="381">
        <v>2.84</v>
      </c>
      <c r="G28" s="380">
        <v>4.8400000000000007</v>
      </c>
      <c r="H28" s="403" t="s">
        <v>747</v>
      </c>
      <c r="I28" s="353"/>
      <c r="J28" s="61"/>
      <c r="K28" s="61"/>
      <c r="L28" s="353"/>
    </row>
    <row r="29" spans="2:12" x14ac:dyDescent="0.25">
      <c r="B29" s="235" t="s">
        <v>744</v>
      </c>
      <c r="C29" s="235" t="s">
        <v>293</v>
      </c>
      <c r="D29" s="18">
        <v>500</v>
      </c>
      <c r="E29" s="380">
        <v>2392.65</v>
      </c>
      <c r="F29" s="381">
        <v>1.42</v>
      </c>
      <c r="G29" s="380">
        <v>4.8449999999999998</v>
      </c>
      <c r="H29" s="403" t="s">
        <v>745</v>
      </c>
      <c r="I29" s="353"/>
      <c r="J29" s="61"/>
      <c r="K29" s="61"/>
      <c r="L29" s="353"/>
    </row>
    <row r="30" spans="2:12" x14ac:dyDescent="0.25">
      <c r="B30" s="235" t="s">
        <v>500</v>
      </c>
      <c r="C30" s="235" t="s">
        <v>293</v>
      </c>
      <c r="D30" s="18">
        <v>1667</v>
      </c>
      <c r="E30" s="380">
        <v>1656.71</v>
      </c>
      <c r="F30" s="381">
        <v>0.98</v>
      </c>
      <c r="G30" s="380">
        <v>3.9098000000000002</v>
      </c>
      <c r="H30" s="403" t="s">
        <v>501</v>
      </c>
      <c r="I30" s="353"/>
      <c r="J30" s="61"/>
      <c r="K30" s="61"/>
      <c r="L30" s="353"/>
    </row>
    <row r="31" spans="2:12" x14ac:dyDescent="0.25">
      <c r="B31" s="235" t="s">
        <v>754</v>
      </c>
      <c r="C31" s="235" t="s">
        <v>291</v>
      </c>
      <c r="D31" s="18">
        <v>250</v>
      </c>
      <c r="E31" s="380">
        <v>1197.0999999999999</v>
      </c>
      <c r="F31" s="381">
        <v>0.71</v>
      </c>
      <c r="G31" s="380">
        <v>4.8149999999999995</v>
      </c>
      <c r="H31" s="403" t="s">
        <v>755</v>
      </c>
      <c r="I31" s="353"/>
      <c r="J31" s="61"/>
      <c r="K31" s="61"/>
      <c r="L31" s="353"/>
    </row>
    <row r="32" spans="2:12" s="352" customFormat="1" x14ac:dyDescent="0.25">
      <c r="B32" s="223" t="s">
        <v>77</v>
      </c>
      <c r="C32" s="223"/>
      <c r="D32" s="19"/>
      <c r="E32" s="434">
        <f>SUM(E22:E31)</f>
        <v>46301.590000000004</v>
      </c>
      <c r="F32" s="434">
        <f>SUM(F22:F31)</f>
        <v>27.499999999999996</v>
      </c>
      <c r="G32" s="420"/>
      <c r="H32" s="403"/>
      <c r="I32" s="353"/>
      <c r="J32" s="197"/>
    </row>
    <row r="33" spans="2:10" s="352" customFormat="1" x14ac:dyDescent="0.25">
      <c r="B33" s="223" t="s">
        <v>294</v>
      </c>
      <c r="C33" s="235"/>
      <c r="D33" s="18"/>
      <c r="E33" s="380"/>
      <c r="F33" s="436"/>
      <c r="G33" s="380"/>
      <c r="H33" s="403"/>
      <c r="I33" s="353"/>
      <c r="J33" s="197"/>
    </row>
    <row r="34" spans="2:10" s="352" customFormat="1" x14ac:dyDescent="0.25">
      <c r="B34" s="223" t="s">
        <v>13</v>
      </c>
      <c r="C34" s="235"/>
      <c r="D34" s="18"/>
      <c r="E34" s="380"/>
      <c r="G34" s="323"/>
      <c r="H34" s="403"/>
      <c r="I34" s="353"/>
      <c r="J34" s="197"/>
    </row>
    <row r="35" spans="2:10" s="352" customFormat="1" x14ac:dyDescent="0.25">
      <c r="B35" s="235" t="s">
        <v>629</v>
      </c>
      <c r="C35" s="235" t="s">
        <v>293</v>
      </c>
      <c r="D35" s="18">
        <v>2000</v>
      </c>
      <c r="E35" s="380">
        <v>9893.32</v>
      </c>
      <c r="F35" s="352">
        <v>5.88</v>
      </c>
      <c r="G35" s="323">
        <v>4.0998000000000001</v>
      </c>
      <c r="H35" s="403" t="s">
        <v>630</v>
      </c>
      <c r="I35" s="353"/>
      <c r="J35" s="197"/>
    </row>
    <row r="36" spans="2:10" s="352" customFormat="1" x14ac:dyDescent="0.25">
      <c r="B36" s="235" t="s">
        <v>369</v>
      </c>
      <c r="C36" s="235" t="s">
        <v>293</v>
      </c>
      <c r="D36" s="18">
        <v>2000</v>
      </c>
      <c r="E36" s="380">
        <v>9884.52</v>
      </c>
      <c r="F36" s="352">
        <v>5.87</v>
      </c>
      <c r="G36" s="323">
        <v>4.1401000000000003</v>
      </c>
      <c r="H36" s="403" t="s">
        <v>370</v>
      </c>
      <c r="I36" s="353"/>
      <c r="J36" s="197"/>
    </row>
    <row r="37" spans="2:10" s="352" customFormat="1" x14ac:dyDescent="0.25">
      <c r="B37" s="235" t="s">
        <v>304</v>
      </c>
      <c r="C37" s="235" t="s">
        <v>293</v>
      </c>
      <c r="D37" s="18">
        <v>1000</v>
      </c>
      <c r="E37" s="380">
        <v>4975.7700000000004</v>
      </c>
      <c r="F37" s="352">
        <v>2.95</v>
      </c>
      <c r="G37" s="323">
        <v>4.0400000000000009</v>
      </c>
      <c r="H37" s="403" t="s">
        <v>305</v>
      </c>
      <c r="I37" s="353"/>
      <c r="J37" s="197"/>
    </row>
    <row r="38" spans="2:10" s="352" customFormat="1" x14ac:dyDescent="0.25">
      <c r="B38" s="235" t="s">
        <v>631</v>
      </c>
      <c r="C38" s="235" t="s">
        <v>293</v>
      </c>
      <c r="D38" s="18">
        <v>1000</v>
      </c>
      <c r="E38" s="380">
        <v>4961.3999999999996</v>
      </c>
      <c r="F38" s="352">
        <v>2.95</v>
      </c>
      <c r="G38" s="323">
        <v>4.0000999999999998</v>
      </c>
      <c r="H38" s="403" t="s">
        <v>632</v>
      </c>
      <c r="I38" s="353"/>
      <c r="J38" s="197"/>
    </row>
    <row r="39" spans="2:10" s="352" customFormat="1" x14ac:dyDescent="0.25">
      <c r="B39" s="223" t="s">
        <v>77</v>
      </c>
      <c r="C39" s="223"/>
      <c r="D39" s="19"/>
      <c r="E39" s="434">
        <f>SUM(E35:E38)</f>
        <v>29715.010000000002</v>
      </c>
      <c r="F39" s="434">
        <f>SUM(F35:F38)</f>
        <v>17.649999999999999</v>
      </c>
      <c r="G39" s="420"/>
      <c r="H39" s="403"/>
      <c r="I39" s="353"/>
      <c r="J39" s="197"/>
    </row>
    <row r="40" spans="2:10" s="352" customFormat="1" x14ac:dyDescent="0.25">
      <c r="B40" s="223" t="s">
        <v>83</v>
      </c>
      <c r="C40" s="223"/>
      <c r="D40" s="19"/>
      <c r="E40" s="437"/>
      <c r="F40" s="377"/>
      <c r="G40" s="379"/>
      <c r="H40" s="230"/>
      <c r="I40" s="353"/>
      <c r="J40" s="197"/>
    </row>
    <row r="41" spans="2:10" s="352" customFormat="1" x14ac:dyDescent="0.25">
      <c r="B41" s="235" t="s">
        <v>828</v>
      </c>
      <c r="C41" s="235" t="s">
        <v>88</v>
      </c>
      <c r="D41" s="18">
        <v>10000000</v>
      </c>
      <c r="E41" s="380">
        <v>9797.19</v>
      </c>
      <c r="F41" s="380">
        <v>5.82</v>
      </c>
      <c r="G41" s="381">
        <v>4.2931999999999997</v>
      </c>
      <c r="H41" s="403" t="s">
        <v>829</v>
      </c>
      <c r="I41" s="353"/>
      <c r="J41" s="197"/>
    </row>
    <row r="42" spans="2:10" s="352" customFormat="1" x14ac:dyDescent="0.25">
      <c r="B42" s="235" t="s">
        <v>633</v>
      </c>
      <c r="C42" s="235" t="s">
        <v>88</v>
      </c>
      <c r="D42" s="18">
        <v>5000000</v>
      </c>
      <c r="E42" s="380">
        <v>4952.57</v>
      </c>
      <c r="F42" s="380">
        <v>2.94</v>
      </c>
      <c r="G42" s="381">
        <v>3.7998999999999996</v>
      </c>
      <c r="H42" s="403" t="s">
        <v>634</v>
      </c>
      <c r="I42" s="353"/>
      <c r="J42" s="197"/>
    </row>
    <row r="43" spans="2:10" s="352" customFormat="1" x14ac:dyDescent="0.25">
      <c r="B43" s="223" t="s">
        <v>77</v>
      </c>
      <c r="C43" s="223"/>
      <c r="D43" s="19"/>
      <c r="E43" s="434">
        <f>SUM(E41:E42)</f>
        <v>14749.76</v>
      </c>
      <c r="F43" s="434">
        <f>SUM(F41:F42)</f>
        <v>8.76</v>
      </c>
      <c r="G43" s="379"/>
      <c r="H43" s="230"/>
      <c r="I43" s="353"/>
      <c r="J43" s="197"/>
    </row>
    <row r="44" spans="2:10" s="352" customFormat="1" x14ac:dyDescent="0.25">
      <c r="B44" s="223" t="s">
        <v>99</v>
      </c>
      <c r="C44" s="235"/>
      <c r="D44" s="259"/>
      <c r="E44" s="417">
        <v>3310.31</v>
      </c>
      <c r="F44" s="438">
        <v>1.97</v>
      </c>
      <c r="G44" s="323"/>
      <c r="H44" s="217"/>
      <c r="I44" s="246"/>
      <c r="J44" s="197"/>
    </row>
    <row r="45" spans="2:10" s="352" customFormat="1" x14ac:dyDescent="0.25">
      <c r="B45" s="223" t="s">
        <v>100</v>
      </c>
      <c r="C45" s="235"/>
      <c r="D45" s="259"/>
      <c r="E45" s="417">
        <v>50.04</v>
      </c>
      <c r="F45" s="438">
        <v>0.01</v>
      </c>
      <c r="G45" s="323"/>
      <c r="H45" s="217"/>
      <c r="I45" s="246"/>
      <c r="J45" s="197"/>
    </row>
    <row r="46" spans="2:10" s="352" customFormat="1" x14ac:dyDescent="0.25">
      <c r="B46" s="251" t="s">
        <v>101</v>
      </c>
      <c r="C46" s="251"/>
      <c r="D46" s="262"/>
      <c r="E46" s="419">
        <f>E45+E44+E32+E15+E39+E43+E19</f>
        <v>168393.2</v>
      </c>
      <c r="F46" s="419">
        <f>F45+F44+F32+F15+F39+F43+F19</f>
        <v>100</v>
      </c>
      <c r="G46" s="425"/>
      <c r="H46" s="263"/>
      <c r="I46" s="246"/>
      <c r="J46" s="197"/>
    </row>
    <row r="47" spans="2:10" s="352" customFormat="1" ht="17.45" customHeight="1" x14ac:dyDescent="0.25">
      <c r="B47" s="43" t="s">
        <v>102</v>
      </c>
      <c r="C47" s="304"/>
      <c r="D47" s="305"/>
      <c r="E47" s="426"/>
      <c r="F47" s="426"/>
      <c r="G47" s="426"/>
      <c r="H47" s="54"/>
      <c r="I47" s="125"/>
      <c r="J47" s="197"/>
    </row>
    <row r="48" spans="2:10" s="352" customFormat="1" x14ac:dyDescent="0.25">
      <c r="B48" s="527" t="s">
        <v>103</v>
      </c>
      <c r="C48" s="506"/>
      <c r="D48" s="506"/>
      <c r="E48" s="506"/>
      <c r="F48" s="506"/>
      <c r="G48" s="506"/>
      <c r="H48" s="507"/>
      <c r="I48" s="197"/>
      <c r="J48" s="197"/>
    </row>
    <row r="49" spans="1:12" s="352" customFormat="1" x14ac:dyDescent="0.25">
      <c r="B49" s="16" t="s">
        <v>104</v>
      </c>
      <c r="C49" s="483"/>
      <c r="D49" s="483"/>
      <c r="E49" s="483"/>
      <c r="F49" s="483"/>
      <c r="G49" s="483"/>
      <c r="H49" s="484"/>
      <c r="I49" s="197"/>
      <c r="J49" s="197"/>
    </row>
    <row r="50" spans="1:12" s="352" customFormat="1" x14ac:dyDescent="0.25">
      <c r="B50" s="475" t="s">
        <v>105</v>
      </c>
      <c r="C50" s="483"/>
      <c r="D50" s="483"/>
      <c r="E50" s="483"/>
      <c r="F50" s="483"/>
      <c r="G50" s="483"/>
      <c r="H50" s="484"/>
      <c r="I50" s="197"/>
      <c r="J50" s="197"/>
    </row>
    <row r="51" spans="1:12" s="16" customFormat="1" x14ac:dyDescent="0.25">
      <c r="A51" s="43"/>
      <c r="H51" s="17"/>
      <c r="I51" s="197"/>
      <c r="J51" s="198"/>
    </row>
    <row r="52" spans="1:12" s="16" customFormat="1" x14ac:dyDescent="0.25">
      <c r="A52" s="197"/>
      <c r="E52" s="55"/>
      <c r="H52" s="17"/>
      <c r="I52" s="197"/>
      <c r="J52" s="198"/>
      <c r="K52" s="197"/>
      <c r="L52" s="197"/>
    </row>
    <row r="54" spans="1:12" x14ac:dyDescent="0.25">
      <c r="E54" s="55"/>
    </row>
    <row r="56" spans="1:12" s="16" customFormat="1" x14ac:dyDescent="0.25">
      <c r="A56" s="197"/>
      <c r="H56" s="17"/>
      <c r="I56" s="197"/>
      <c r="J56" s="198"/>
      <c r="K56" s="197"/>
      <c r="L56" s="197"/>
    </row>
  </sheetData>
  <mergeCells count="3">
    <mergeCell ref="B1:H1"/>
    <mergeCell ref="B2:H2"/>
    <mergeCell ref="B48:H48"/>
  </mergeCells>
  <pageMargins left="0.7" right="0.7" top="0.75" bottom="0.75" header="0.3" footer="0.3"/>
  <pageSetup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4"/>
  <sheetViews>
    <sheetView topLeftCell="B1" zoomScale="85" zoomScaleNormal="85" workbookViewId="0">
      <selection activeCell="B3" sqref="B3"/>
    </sheetView>
  </sheetViews>
  <sheetFormatPr defaultRowHeight="15" x14ac:dyDescent="0.25"/>
  <cols>
    <col min="1" max="1" width="0" style="133" hidden="1" customWidth="1"/>
    <col min="2" max="2" width="76.5703125" style="133" customWidth="1"/>
    <col min="3" max="3" width="13.85546875" style="133" bestFit="1" customWidth="1"/>
    <col min="4" max="4" width="19.5703125" style="133" customWidth="1"/>
    <col min="5" max="5" width="21.42578125" style="133" customWidth="1"/>
    <col min="6" max="6" width="28.7109375" style="133" customWidth="1"/>
    <col min="7" max="7" width="19.5703125" style="133" customWidth="1"/>
    <col min="8" max="8" width="39.5703125" style="132" bestFit="1" customWidth="1"/>
    <col min="9" max="256" width="9.140625" style="133"/>
    <col min="257" max="257" width="0" style="133" hidden="1" customWidth="1"/>
    <col min="258" max="258" width="92.7109375" style="133" customWidth="1"/>
    <col min="259" max="259" width="13.85546875" style="133" bestFit="1" customWidth="1"/>
    <col min="260" max="260" width="19.5703125" style="133" customWidth="1"/>
    <col min="261" max="261" width="21.42578125" style="133" customWidth="1"/>
    <col min="262" max="262" width="28.7109375" style="133" customWidth="1"/>
    <col min="263" max="263" width="19.5703125" style="133" customWidth="1"/>
    <col min="264" max="264" width="39.5703125" style="133" bestFit="1" customWidth="1"/>
    <col min="265" max="512" width="9.140625" style="133"/>
    <col min="513" max="513" width="0" style="133" hidden="1" customWidth="1"/>
    <col min="514" max="514" width="92.7109375" style="133" customWidth="1"/>
    <col min="515" max="515" width="13.85546875" style="133" bestFit="1" customWidth="1"/>
    <col min="516" max="516" width="19.5703125" style="133" customWidth="1"/>
    <col min="517" max="517" width="21.42578125" style="133" customWidth="1"/>
    <col min="518" max="518" width="28.7109375" style="133" customWidth="1"/>
    <col min="519" max="519" width="19.5703125" style="133" customWidth="1"/>
    <col min="520" max="520" width="39.5703125" style="133" bestFit="1" customWidth="1"/>
    <col min="521" max="768" width="9.140625" style="133"/>
    <col min="769" max="769" width="0" style="133" hidden="1" customWidth="1"/>
    <col min="770" max="770" width="92.7109375" style="133" customWidth="1"/>
    <col min="771" max="771" width="13.85546875" style="133" bestFit="1" customWidth="1"/>
    <col min="772" max="772" width="19.5703125" style="133" customWidth="1"/>
    <col min="773" max="773" width="21.42578125" style="133" customWidth="1"/>
    <col min="774" max="774" width="28.7109375" style="133" customWidth="1"/>
    <col min="775" max="775" width="19.5703125" style="133" customWidth="1"/>
    <col min="776" max="776" width="39.5703125" style="133" bestFit="1" customWidth="1"/>
    <col min="777" max="1024" width="9.140625" style="133"/>
    <col min="1025" max="1025" width="0" style="133" hidden="1" customWidth="1"/>
    <col min="1026" max="1026" width="92.7109375" style="133" customWidth="1"/>
    <col min="1027" max="1027" width="13.85546875" style="133" bestFit="1" customWidth="1"/>
    <col min="1028" max="1028" width="19.5703125" style="133" customWidth="1"/>
    <col min="1029" max="1029" width="21.42578125" style="133" customWidth="1"/>
    <col min="1030" max="1030" width="28.7109375" style="133" customWidth="1"/>
    <col min="1031" max="1031" width="19.5703125" style="133" customWidth="1"/>
    <col min="1032" max="1032" width="39.5703125" style="133" bestFit="1" customWidth="1"/>
    <col min="1033" max="1280" width="9.140625" style="133"/>
    <col min="1281" max="1281" width="0" style="133" hidden="1" customWidth="1"/>
    <col min="1282" max="1282" width="92.7109375" style="133" customWidth="1"/>
    <col min="1283" max="1283" width="13.85546875" style="133" bestFit="1" customWidth="1"/>
    <col min="1284" max="1284" width="19.5703125" style="133" customWidth="1"/>
    <col min="1285" max="1285" width="21.42578125" style="133" customWidth="1"/>
    <col min="1286" max="1286" width="28.7109375" style="133" customWidth="1"/>
    <col min="1287" max="1287" width="19.5703125" style="133" customWidth="1"/>
    <col min="1288" max="1288" width="39.5703125" style="133" bestFit="1" customWidth="1"/>
    <col min="1289" max="1536" width="9.140625" style="133"/>
    <col min="1537" max="1537" width="0" style="133" hidden="1" customWidth="1"/>
    <col min="1538" max="1538" width="92.7109375" style="133" customWidth="1"/>
    <col min="1539" max="1539" width="13.85546875" style="133" bestFit="1" customWidth="1"/>
    <col min="1540" max="1540" width="19.5703125" style="133" customWidth="1"/>
    <col min="1541" max="1541" width="21.42578125" style="133" customWidth="1"/>
    <col min="1542" max="1542" width="28.7109375" style="133" customWidth="1"/>
    <col min="1543" max="1543" width="19.5703125" style="133" customWidth="1"/>
    <col min="1544" max="1544" width="39.5703125" style="133" bestFit="1" customWidth="1"/>
    <col min="1545" max="1792" width="9.140625" style="133"/>
    <col min="1793" max="1793" width="0" style="133" hidden="1" customWidth="1"/>
    <col min="1794" max="1794" width="92.7109375" style="133" customWidth="1"/>
    <col min="1795" max="1795" width="13.85546875" style="133" bestFit="1" customWidth="1"/>
    <col min="1796" max="1796" width="19.5703125" style="133" customWidth="1"/>
    <col min="1797" max="1797" width="21.42578125" style="133" customWidth="1"/>
    <col min="1798" max="1798" width="28.7109375" style="133" customWidth="1"/>
    <col min="1799" max="1799" width="19.5703125" style="133" customWidth="1"/>
    <col min="1800" max="1800" width="39.5703125" style="133" bestFit="1" customWidth="1"/>
    <col min="1801" max="2048" width="9.140625" style="133"/>
    <col min="2049" max="2049" width="0" style="133" hidden="1" customWidth="1"/>
    <col min="2050" max="2050" width="92.7109375" style="133" customWidth="1"/>
    <col min="2051" max="2051" width="13.85546875" style="133" bestFit="1" customWidth="1"/>
    <col min="2052" max="2052" width="19.5703125" style="133" customWidth="1"/>
    <col min="2053" max="2053" width="21.42578125" style="133" customWidth="1"/>
    <col min="2054" max="2054" width="28.7109375" style="133" customWidth="1"/>
    <col min="2055" max="2055" width="19.5703125" style="133" customWidth="1"/>
    <col min="2056" max="2056" width="39.5703125" style="133" bestFit="1" customWidth="1"/>
    <col min="2057" max="2304" width="9.140625" style="133"/>
    <col min="2305" max="2305" width="0" style="133" hidden="1" customWidth="1"/>
    <col min="2306" max="2306" width="92.7109375" style="133" customWidth="1"/>
    <col min="2307" max="2307" width="13.85546875" style="133" bestFit="1" customWidth="1"/>
    <col min="2308" max="2308" width="19.5703125" style="133" customWidth="1"/>
    <col min="2309" max="2309" width="21.42578125" style="133" customWidth="1"/>
    <col min="2310" max="2310" width="28.7109375" style="133" customWidth="1"/>
    <col min="2311" max="2311" width="19.5703125" style="133" customWidth="1"/>
    <col min="2312" max="2312" width="39.5703125" style="133" bestFit="1" customWidth="1"/>
    <col min="2313" max="2560" width="9.140625" style="133"/>
    <col min="2561" max="2561" width="0" style="133" hidden="1" customWidth="1"/>
    <col min="2562" max="2562" width="92.7109375" style="133" customWidth="1"/>
    <col min="2563" max="2563" width="13.85546875" style="133" bestFit="1" customWidth="1"/>
    <col min="2564" max="2564" width="19.5703125" style="133" customWidth="1"/>
    <col min="2565" max="2565" width="21.42578125" style="133" customWidth="1"/>
    <col min="2566" max="2566" width="28.7109375" style="133" customWidth="1"/>
    <col min="2567" max="2567" width="19.5703125" style="133" customWidth="1"/>
    <col min="2568" max="2568" width="39.5703125" style="133" bestFit="1" customWidth="1"/>
    <col min="2569" max="2816" width="9.140625" style="133"/>
    <col min="2817" max="2817" width="0" style="133" hidden="1" customWidth="1"/>
    <col min="2818" max="2818" width="92.7109375" style="133" customWidth="1"/>
    <col min="2819" max="2819" width="13.85546875" style="133" bestFit="1" customWidth="1"/>
    <col min="2820" max="2820" width="19.5703125" style="133" customWidth="1"/>
    <col min="2821" max="2821" width="21.42578125" style="133" customWidth="1"/>
    <col min="2822" max="2822" width="28.7109375" style="133" customWidth="1"/>
    <col min="2823" max="2823" width="19.5703125" style="133" customWidth="1"/>
    <col min="2824" max="2824" width="39.5703125" style="133" bestFit="1" customWidth="1"/>
    <col min="2825" max="3072" width="9.140625" style="133"/>
    <col min="3073" max="3073" width="0" style="133" hidden="1" customWidth="1"/>
    <col min="3074" max="3074" width="92.7109375" style="133" customWidth="1"/>
    <col min="3075" max="3075" width="13.85546875" style="133" bestFit="1" customWidth="1"/>
    <col min="3076" max="3076" width="19.5703125" style="133" customWidth="1"/>
    <col min="3077" max="3077" width="21.42578125" style="133" customWidth="1"/>
    <col min="3078" max="3078" width="28.7109375" style="133" customWidth="1"/>
    <col min="3079" max="3079" width="19.5703125" style="133" customWidth="1"/>
    <col min="3080" max="3080" width="39.5703125" style="133" bestFit="1" customWidth="1"/>
    <col min="3081" max="3328" width="9.140625" style="133"/>
    <col min="3329" max="3329" width="0" style="133" hidden="1" customWidth="1"/>
    <col min="3330" max="3330" width="92.7109375" style="133" customWidth="1"/>
    <col min="3331" max="3331" width="13.85546875" style="133" bestFit="1" customWidth="1"/>
    <col min="3332" max="3332" width="19.5703125" style="133" customWidth="1"/>
    <col min="3333" max="3333" width="21.42578125" style="133" customWidth="1"/>
    <col min="3334" max="3334" width="28.7109375" style="133" customWidth="1"/>
    <col min="3335" max="3335" width="19.5703125" style="133" customWidth="1"/>
    <col min="3336" max="3336" width="39.5703125" style="133" bestFit="1" customWidth="1"/>
    <col min="3337" max="3584" width="9.140625" style="133"/>
    <col min="3585" max="3585" width="0" style="133" hidden="1" customWidth="1"/>
    <col min="3586" max="3586" width="92.7109375" style="133" customWidth="1"/>
    <col min="3587" max="3587" width="13.85546875" style="133" bestFit="1" customWidth="1"/>
    <col min="3588" max="3588" width="19.5703125" style="133" customWidth="1"/>
    <col min="3589" max="3589" width="21.42578125" style="133" customWidth="1"/>
    <col min="3590" max="3590" width="28.7109375" style="133" customWidth="1"/>
    <col min="3591" max="3591" width="19.5703125" style="133" customWidth="1"/>
    <col min="3592" max="3592" width="39.5703125" style="133" bestFit="1" customWidth="1"/>
    <col min="3593" max="3840" width="9.140625" style="133"/>
    <col min="3841" max="3841" width="0" style="133" hidden="1" customWidth="1"/>
    <col min="3842" max="3842" width="92.7109375" style="133" customWidth="1"/>
    <col min="3843" max="3843" width="13.85546875" style="133" bestFit="1" customWidth="1"/>
    <col min="3844" max="3844" width="19.5703125" style="133" customWidth="1"/>
    <col min="3845" max="3845" width="21.42578125" style="133" customWidth="1"/>
    <col min="3846" max="3846" width="28.7109375" style="133" customWidth="1"/>
    <col min="3847" max="3847" width="19.5703125" style="133" customWidth="1"/>
    <col min="3848" max="3848" width="39.5703125" style="133" bestFit="1" customWidth="1"/>
    <col min="3849" max="4096" width="9.140625" style="133"/>
    <col min="4097" max="4097" width="0" style="133" hidden="1" customWidth="1"/>
    <col min="4098" max="4098" width="92.7109375" style="133" customWidth="1"/>
    <col min="4099" max="4099" width="13.85546875" style="133" bestFit="1" customWidth="1"/>
    <col min="4100" max="4100" width="19.5703125" style="133" customWidth="1"/>
    <col min="4101" max="4101" width="21.42578125" style="133" customWidth="1"/>
    <col min="4102" max="4102" width="28.7109375" style="133" customWidth="1"/>
    <col min="4103" max="4103" width="19.5703125" style="133" customWidth="1"/>
    <col min="4104" max="4104" width="39.5703125" style="133" bestFit="1" customWidth="1"/>
    <col min="4105" max="4352" width="9.140625" style="133"/>
    <col min="4353" max="4353" width="0" style="133" hidden="1" customWidth="1"/>
    <col min="4354" max="4354" width="92.7109375" style="133" customWidth="1"/>
    <col min="4355" max="4355" width="13.85546875" style="133" bestFit="1" customWidth="1"/>
    <col min="4356" max="4356" width="19.5703125" style="133" customWidth="1"/>
    <col min="4357" max="4357" width="21.42578125" style="133" customWidth="1"/>
    <col min="4358" max="4358" width="28.7109375" style="133" customWidth="1"/>
    <col min="4359" max="4359" width="19.5703125" style="133" customWidth="1"/>
    <col min="4360" max="4360" width="39.5703125" style="133" bestFit="1" customWidth="1"/>
    <col min="4361" max="4608" width="9.140625" style="133"/>
    <col min="4609" max="4609" width="0" style="133" hidden="1" customWidth="1"/>
    <col min="4610" max="4610" width="92.7109375" style="133" customWidth="1"/>
    <col min="4611" max="4611" width="13.85546875" style="133" bestFit="1" customWidth="1"/>
    <col min="4612" max="4612" width="19.5703125" style="133" customWidth="1"/>
    <col min="4613" max="4613" width="21.42578125" style="133" customWidth="1"/>
    <col min="4614" max="4614" width="28.7109375" style="133" customWidth="1"/>
    <col min="4615" max="4615" width="19.5703125" style="133" customWidth="1"/>
    <col min="4616" max="4616" width="39.5703125" style="133" bestFit="1" customWidth="1"/>
    <col min="4617" max="4864" width="9.140625" style="133"/>
    <col min="4865" max="4865" width="0" style="133" hidden="1" customWidth="1"/>
    <col min="4866" max="4866" width="92.7109375" style="133" customWidth="1"/>
    <col min="4867" max="4867" width="13.85546875" style="133" bestFit="1" customWidth="1"/>
    <col min="4868" max="4868" width="19.5703125" style="133" customWidth="1"/>
    <col min="4869" max="4869" width="21.42578125" style="133" customWidth="1"/>
    <col min="4870" max="4870" width="28.7109375" style="133" customWidth="1"/>
    <col min="4871" max="4871" width="19.5703125" style="133" customWidth="1"/>
    <col min="4872" max="4872" width="39.5703125" style="133" bestFit="1" customWidth="1"/>
    <col min="4873" max="5120" width="9.140625" style="133"/>
    <col min="5121" max="5121" width="0" style="133" hidden="1" customWidth="1"/>
    <col min="5122" max="5122" width="92.7109375" style="133" customWidth="1"/>
    <col min="5123" max="5123" width="13.85546875" style="133" bestFit="1" customWidth="1"/>
    <col min="5124" max="5124" width="19.5703125" style="133" customWidth="1"/>
    <col min="5125" max="5125" width="21.42578125" style="133" customWidth="1"/>
    <col min="5126" max="5126" width="28.7109375" style="133" customWidth="1"/>
    <col min="5127" max="5127" width="19.5703125" style="133" customWidth="1"/>
    <col min="5128" max="5128" width="39.5703125" style="133" bestFit="1" customWidth="1"/>
    <col min="5129" max="5376" width="9.140625" style="133"/>
    <col min="5377" max="5377" width="0" style="133" hidden="1" customWidth="1"/>
    <col min="5378" max="5378" width="92.7109375" style="133" customWidth="1"/>
    <col min="5379" max="5379" width="13.85546875" style="133" bestFit="1" customWidth="1"/>
    <col min="5380" max="5380" width="19.5703125" style="133" customWidth="1"/>
    <col min="5381" max="5381" width="21.42578125" style="133" customWidth="1"/>
    <col min="5382" max="5382" width="28.7109375" style="133" customWidth="1"/>
    <col min="5383" max="5383" width="19.5703125" style="133" customWidth="1"/>
    <col min="5384" max="5384" width="39.5703125" style="133" bestFit="1" customWidth="1"/>
    <col min="5385" max="5632" width="9.140625" style="133"/>
    <col min="5633" max="5633" width="0" style="133" hidden="1" customWidth="1"/>
    <col min="5634" max="5634" width="92.7109375" style="133" customWidth="1"/>
    <col min="5635" max="5635" width="13.85546875" style="133" bestFit="1" customWidth="1"/>
    <col min="5636" max="5636" width="19.5703125" style="133" customWidth="1"/>
    <col min="5637" max="5637" width="21.42578125" style="133" customWidth="1"/>
    <col min="5638" max="5638" width="28.7109375" style="133" customWidth="1"/>
    <col min="5639" max="5639" width="19.5703125" style="133" customWidth="1"/>
    <col min="5640" max="5640" width="39.5703125" style="133" bestFit="1" customWidth="1"/>
    <col min="5641" max="5888" width="9.140625" style="133"/>
    <col min="5889" max="5889" width="0" style="133" hidden="1" customWidth="1"/>
    <col min="5890" max="5890" width="92.7109375" style="133" customWidth="1"/>
    <col min="5891" max="5891" width="13.85546875" style="133" bestFit="1" customWidth="1"/>
    <col min="5892" max="5892" width="19.5703125" style="133" customWidth="1"/>
    <col min="5893" max="5893" width="21.42578125" style="133" customWidth="1"/>
    <col min="5894" max="5894" width="28.7109375" style="133" customWidth="1"/>
    <col min="5895" max="5895" width="19.5703125" style="133" customWidth="1"/>
    <col min="5896" max="5896" width="39.5703125" style="133" bestFit="1" customWidth="1"/>
    <col min="5897" max="6144" width="9.140625" style="133"/>
    <col min="6145" max="6145" width="0" style="133" hidden="1" customWidth="1"/>
    <col min="6146" max="6146" width="92.7109375" style="133" customWidth="1"/>
    <col min="6147" max="6147" width="13.85546875" style="133" bestFit="1" customWidth="1"/>
    <col min="6148" max="6148" width="19.5703125" style="133" customWidth="1"/>
    <col min="6149" max="6149" width="21.42578125" style="133" customWidth="1"/>
    <col min="6150" max="6150" width="28.7109375" style="133" customWidth="1"/>
    <col min="6151" max="6151" width="19.5703125" style="133" customWidth="1"/>
    <col min="6152" max="6152" width="39.5703125" style="133" bestFit="1" customWidth="1"/>
    <col min="6153" max="6400" width="9.140625" style="133"/>
    <col min="6401" max="6401" width="0" style="133" hidden="1" customWidth="1"/>
    <col min="6402" max="6402" width="92.7109375" style="133" customWidth="1"/>
    <col min="6403" max="6403" width="13.85546875" style="133" bestFit="1" customWidth="1"/>
    <col min="6404" max="6404" width="19.5703125" style="133" customWidth="1"/>
    <col min="6405" max="6405" width="21.42578125" style="133" customWidth="1"/>
    <col min="6406" max="6406" width="28.7109375" style="133" customWidth="1"/>
    <col min="6407" max="6407" width="19.5703125" style="133" customWidth="1"/>
    <col min="6408" max="6408" width="39.5703125" style="133" bestFit="1" customWidth="1"/>
    <col min="6409" max="6656" width="9.140625" style="133"/>
    <col min="6657" max="6657" width="0" style="133" hidden="1" customWidth="1"/>
    <col min="6658" max="6658" width="92.7109375" style="133" customWidth="1"/>
    <col min="6659" max="6659" width="13.85546875" style="133" bestFit="1" customWidth="1"/>
    <col min="6660" max="6660" width="19.5703125" style="133" customWidth="1"/>
    <col min="6661" max="6661" width="21.42578125" style="133" customWidth="1"/>
    <col min="6662" max="6662" width="28.7109375" style="133" customWidth="1"/>
    <col min="6663" max="6663" width="19.5703125" style="133" customWidth="1"/>
    <col min="6664" max="6664" width="39.5703125" style="133" bestFit="1" customWidth="1"/>
    <col min="6665" max="6912" width="9.140625" style="133"/>
    <col min="6913" max="6913" width="0" style="133" hidden="1" customWidth="1"/>
    <col min="6914" max="6914" width="92.7109375" style="133" customWidth="1"/>
    <col min="6915" max="6915" width="13.85546875" style="133" bestFit="1" customWidth="1"/>
    <col min="6916" max="6916" width="19.5703125" style="133" customWidth="1"/>
    <col min="6917" max="6917" width="21.42578125" style="133" customWidth="1"/>
    <col min="6918" max="6918" width="28.7109375" style="133" customWidth="1"/>
    <col min="6919" max="6919" width="19.5703125" style="133" customWidth="1"/>
    <col min="6920" max="6920" width="39.5703125" style="133" bestFit="1" customWidth="1"/>
    <col min="6921" max="7168" width="9.140625" style="133"/>
    <col min="7169" max="7169" width="0" style="133" hidden="1" customWidth="1"/>
    <col min="7170" max="7170" width="92.7109375" style="133" customWidth="1"/>
    <col min="7171" max="7171" width="13.85546875" style="133" bestFit="1" customWidth="1"/>
    <col min="7172" max="7172" width="19.5703125" style="133" customWidth="1"/>
    <col min="7173" max="7173" width="21.42578125" style="133" customWidth="1"/>
    <col min="7174" max="7174" width="28.7109375" style="133" customWidth="1"/>
    <col min="7175" max="7175" width="19.5703125" style="133" customWidth="1"/>
    <col min="7176" max="7176" width="39.5703125" style="133" bestFit="1" customWidth="1"/>
    <col min="7177" max="7424" width="9.140625" style="133"/>
    <col min="7425" max="7425" width="0" style="133" hidden="1" customWidth="1"/>
    <col min="7426" max="7426" width="92.7109375" style="133" customWidth="1"/>
    <col min="7427" max="7427" width="13.85546875" style="133" bestFit="1" customWidth="1"/>
    <col min="7428" max="7428" width="19.5703125" style="133" customWidth="1"/>
    <col min="7429" max="7429" width="21.42578125" style="133" customWidth="1"/>
    <col min="7430" max="7430" width="28.7109375" style="133" customWidth="1"/>
    <col min="7431" max="7431" width="19.5703125" style="133" customWidth="1"/>
    <col min="7432" max="7432" width="39.5703125" style="133" bestFit="1" customWidth="1"/>
    <col min="7433" max="7680" width="9.140625" style="133"/>
    <col min="7681" max="7681" width="0" style="133" hidden="1" customWidth="1"/>
    <col min="7682" max="7682" width="92.7109375" style="133" customWidth="1"/>
    <col min="7683" max="7683" width="13.85546875" style="133" bestFit="1" customWidth="1"/>
    <col min="7684" max="7684" width="19.5703125" style="133" customWidth="1"/>
    <col min="7685" max="7685" width="21.42578125" style="133" customWidth="1"/>
    <col min="7686" max="7686" width="28.7109375" style="133" customWidth="1"/>
    <col min="7687" max="7687" width="19.5703125" style="133" customWidth="1"/>
    <col min="7688" max="7688" width="39.5703125" style="133" bestFit="1" customWidth="1"/>
    <col min="7689" max="7936" width="9.140625" style="133"/>
    <col min="7937" max="7937" width="0" style="133" hidden="1" customWidth="1"/>
    <col min="7938" max="7938" width="92.7109375" style="133" customWidth="1"/>
    <col min="7939" max="7939" width="13.85546875" style="133" bestFit="1" customWidth="1"/>
    <col min="7940" max="7940" width="19.5703125" style="133" customWidth="1"/>
    <col min="7941" max="7941" width="21.42578125" style="133" customWidth="1"/>
    <col min="7942" max="7942" width="28.7109375" style="133" customWidth="1"/>
    <col min="7943" max="7943" width="19.5703125" style="133" customWidth="1"/>
    <col min="7944" max="7944" width="39.5703125" style="133" bestFit="1" customWidth="1"/>
    <col min="7945" max="8192" width="9.140625" style="133"/>
    <col min="8193" max="8193" width="0" style="133" hidden="1" customWidth="1"/>
    <col min="8194" max="8194" width="92.7109375" style="133" customWidth="1"/>
    <col min="8195" max="8195" width="13.85546875" style="133" bestFit="1" customWidth="1"/>
    <col min="8196" max="8196" width="19.5703125" style="133" customWidth="1"/>
    <col min="8197" max="8197" width="21.42578125" style="133" customWidth="1"/>
    <col min="8198" max="8198" width="28.7109375" style="133" customWidth="1"/>
    <col min="8199" max="8199" width="19.5703125" style="133" customWidth="1"/>
    <col min="8200" max="8200" width="39.5703125" style="133" bestFit="1" customWidth="1"/>
    <col min="8201" max="8448" width="9.140625" style="133"/>
    <col min="8449" max="8449" width="0" style="133" hidden="1" customWidth="1"/>
    <col min="8450" max="8450" width="92.7109375" style="133" customWidth="1"/>
    <col min="8451" max="8451" width="13.85546875" style="133" bestFit="1" customWidth="1"/>
    <col min="8452" max="8452" width="19.5703125" style="133" customWidth="1"/>
    <col min="8453" max="8453" width="21.42578125" style="133" customWidth="1"/>
    <col min="8454" max="8454" width="28.7109375" style="133" customWidth="1"/>
    <col min="8455" max="8455" width="19.5703125" style="133" customWidth="1"/>
    <col min="8456" max="8456" width="39.5703125" style="133" bestFit="1" customWidth="1"/>
    <col min="8457" max="8704" width="9.140625" style="133"/>
    <col min="8705" max="8705" width="0" style="133" hidden="1" customWidth="1"/>
    <col min="8706" max="8706" width="92.7109375" style="133" customWidth="1"/>
    <col min="8707" max="8707" width="13.85546875" style="133" bestFit="1" customWidth="1"/>
    <col min="8708" max="8708" width="19.5703125" style="133" customWidth="1"/>
    <col min="8709" max="8709" width="21.42578125" style="133" customWidth="1"/>
    <col min="8710" max="8710" width="28.7109375" style="133" customWidth="1"/>
    <col min="8711" max="8711" width="19.5703125" style="133" customWidth="1"/>
    <col min="8712" max="8712" width="39.5703125" style="133" bestFit="1" customWidth="1"/>
    <col min="8713" max="8960" width="9.140625" style="133"/>
    <col min="8961" max="8961" width="0" style="133" hidden="1" customWidth="1"/>
    <col min="8962" max="8962" width="92.7109375" style="133" customWidth="1"/>
    <col min="8963" max="8963" width="13.85546875" style="133" bestFit="1" customWidth="1"/>
    <col min="8964" max="8964" width="19.5703125" style="133" customWidth="1"/>
    <col min="8965" max="8965" width="21.42578125" style="133" customWidth="1"/>
    <col min="8966" max="8966" width="28.7109375" style="133" customWidth="1"/>
    <col min="8967" max="8967" width="19.5703125" style="133" customWidth="1"/>
    <col min="8968" max="8968" width="39.5703125" style="133" bestFit="1" customWidth="1"/>
    <col min="8969" max="9216" width="9.140625" style="133"/>
    <col min="9217" max="9217" width="0" style="133" hidden="1" customWidth="1"/>
    <col min="9218" max="9218" width="92.7109375" style="133" customWidth="1"/>
    <col min="9219" max="9219" width="13.85546875" style="133" bestFit="1" customWidth="1"/>
    <col min="9220" max="9220" width="19.5703125" style="133" customWidth="1"/>
    <col min="9221" max="9221" width="21.42578125" style="133" customWidth="1"/>
    <col min="9222" max="9222" width="28.7109375" style="133" customWidth="1"/>
    <col min="9223" max="9223" width="19.5703125" style="133" customWidth="1"/>
    <col min="9224" max="9224" width="39.5703125" style="133" bestFit="1" customWidth="1"/>
    <col min="9225" max="9472" width="9.140625" style="133"/>
    <col min="9473" max="9473" width="0" style="133" hidden="1" customWidth="1"/>
    <col min="9474" max="9474" width="92.7109375" style="133" customWidth="1"/>
    <col min="9475" max="9475" width="13.85546875" style="133" bestFit="1" customWidth="1"/>
    <col min="9476" max="9476" width="19.5703125" style="133" customWidth="1"/>
    <col min="9477" max="9477" width="21.42578125" style="133" customWidth="1"/>
    <col min="9478" max="9478" width="28.7109375" style="133" customWidth="1"/>
    <col min="9479" max="9479" width="19.5703125" style="133" customWidth="1"/>
    <col min="9480" max="9480" width="39.5703125" style="133" bestFit="1" customWidth="1"/>
    <col min="9481" max="9728" width="9.140625" style="133"/>
    <col min="9729" max="9729" width="0" style="133" hidden="1" customWidth="1"/>
    <col min="9730" max="9730" width="92.7109375" style="133" customWidth="1"/>
    <col min="9731" max="9731" width="13.85546875" style="133" bestFit="1" customWidth="1"/>
    <col min="9732" max="9732" width="19.5703125" style="133" customWidth="1"/>
    <col min="9733" max="9733" width="21.42578125" style="133" customWidth="1"/>
    <col min="9734" max="9734" width="28.7109375" style="133" customWidth="1"/>
    <col min="9735" max="9735" width="19.5703125" style="133" customWidth="1"/>
    <col min="9736" max="9736" width="39.5703125" style="133" bestFit="1" customWidth="1"/>
    <col min="9737" max="9984" width="9.140625" style="133"/>
    <col min="9985" max="9985" width="0" style="133" hidden="1" customWidth="1"/>
    <col min="9986" max="9986" width="92.7109375" style="133" customWidth="1"/>
    <col min="9987" max="9987" width="13.85546875" style="133" bestFit="1" customWidth="1"/>
    <col min="9988" max="9988" width="19.5703125" style="133" customWidth="1"/>
    <col min="9989" max="9989" width="21.42578125" style="133" customWidth="1"/>
    <col min="9990" max="9990" width="28.7109375" style="133" customWidth="1"/>
    <col min="9991" max="9991" width="19.5703125" style="133" customWidth="1"/>
    <col min="9992" max="9992" width="39.5703125" style="133" bestFit="1" customWidth="1"/>
    <col min="9993" max="10240" width="9.140625" style="133"/>
    <col min="10241" max="10241" width="0" style="133" hidden="1" customWidth="1"/>
    <col min="10242" max="10242" width="92.7109375" style="133" customWidth="1"/>
    <col min="10243" max="10243" width="13.85546875" style="133" bestFit="1" customWidth="1"/>
    <col min="10244" max="10244" width="19.5703125" style="133" customWidth="1"/>
    <col min="10245" max="10245" width="21.42578125" style="133" customWidth="1"/>
    <col min="10246" max="10246" width="28.7109375" style="133" customWidth="1"/>
    <col min="10247" max="10247" width="19.5703125" style="133" customWidth="1"/>
    <col min="10248" max="10248" width="39.5703125" style="133" bestFit="1" customWidth="1"/>
    <col min="10249" max="10496" width="9.140625" style="133"/>
    <col min="10497" max="10497" width="0" style="133" hidden="1" customWidth="1"/>
    <col min="10498" max="10498" width="92.7109375" style="133" customWidth="1"/>
    <col min="10499" max="10499" width="13.85546875" style="133" bestFit="1" customWidth="1"/>
    <col min="10500" max="10500" width="19.5703125" style="133" customWidth="1"/>
    <col min="10501" max="10501" width="21.42578125" style="133" customWidth="1"/>
    <col min="10502" max="10502" width="28.7109375" style="133" customWidth="1"/>
    <col min="10503" max="10503" width="19.5703125" style="133" customWidth="1"/>
    <col min="10504" max="10504" width="39.5703125" style="133" bestFit="1" customWidth="1"/>
    <col min="10505" max="10752" width="9.140625" style="133"/>
    <col min="10753" max="10753" width="0" style="133" hidden="1" customWidth="1"/>
    <col min="10754" max="10754" width="92.7109375" style="133" customWidth="1"/>
    <col min="10755" max="10755" width="13.85546875" style="133" bestFit="1" customWidth="1"/>
    <col min="10756" max="10756" width="19.5703125" style="133" customWidth="1"/>
    <col min="10757" max="10757" width="21.42578125" style="133" customWidth="1"/>
    <col min="10758" max="10758" width="28.7109375" style="133" customWidth="1"/>
    <col min="10759" max="10759" width="19.5703125" style="133" customWidth="1"/>
    <col min="10760" max="10760" width="39.5703125" style="133" bestFit="1" customWidth="1"/>
    <col min="10761" max="11008" width="9.140625" style="133"/>
    <col min="11009" max="11009" width="0" style="133" hidden="1" customWidth="1"/>
    <col min="11010" max="11010" width="92.7109375" style="133" customWidth="1"/>
    <col min="11011" max="11011" width="13.85546875" style="133" bestFit="1" customWidth="1"/>
    <col min="11012" max="11012" width="19.5703125" style="133" customWidth="1"/>
    <col min="11013" max="11013" width="21.42578125" style="133" customWidth="1"/>
    <col min="11014" max="11014" width="28.7109375" style="133" customWidth="1"/>
    <col min="11015" max="11015" width="19.5703125" style="133" customWidth="1"/>
    <col min="11016" max="11016" width="39.5703125" style="133" bestFit="1" customWidth="1"/>
    <col min="11017" max="11264" width="9.140625" style="133"/>
    <col min="11265" max="11265" width="0" style="133" hidden="1" customWidth="1"/>
    <col min="11266" max="11266" width="92.7109375" style="133" customWidth="1"/>
    <col min="11267" max="11267" width="13.85546875" style="133" bestFit="1" customWidth="1"/>
    <col min="11268" max="11268" width="19.5703125" style="133" customWidth="1"/>
    <col min="11269" max="11269" width="21.42578125" style="133" customWidth="1"/>
    <col min="11270" max="11270" width="28.7109375" style="133" customWidth="1"/>
    <col min="11271" max="11271" width="19.5703125" style="133" customWidth="1"/>
    <col min="11272" max="11272" width="39.5703125" style="133" bestFit="1" customWidth="1"/>
    <col min="11273" max="11520" width="9.140625" style="133"/>
    <col min="11521" max="11521" width="0" style="133" hidden="1" customWidth="1"/>
    <col min="11522" max="11522" width="92.7109375" style="133" customWidth="1"/>
    <col min="11523" max="11523" width="13.85546875" style="133" bestFit="1" customWidth="1"/>
    <col min="11524" max="11524" width="19.5703125" style="133" customWidth="1"/>
    <col min="11525" max="11525" width="21.42578125" style="133" customWidth="1"/>
    <col min="11526" max="11526" width="28.7109375" style="133" customWidth="1"/>
    <col min="11527" max="11527" width="19.5703125" style="133" customWidth="1"/>
    <col min="11528" max="11528" width="39.5703125" style="133" bestFit="1" customWidth="1"/>
    <col min="11529" max="11776" width="9.140625" style="133"/>
    <col min="11777" max="11777" width="0" style="133" hidden="1" customWidth="1"/>
    <col min="11778" max="11778" width="92.7109375" style="133" customWidth="1"/>
    <col min="11779" max="11779" width="13.85546875" style="133" bestFit="1" customWidth="1"/>
    <col min="11780" max="11780" width="19.5703125" style="133" customWidth="1"/>
    <col min="11781" max="11781" width="21.42578125" style="133" customWidth="1"/>
    <col min="11782" max="11782" width="28.7109375" style="133" customWidth="1"/>
    <col min="11783" max="11783" width="19.5703125" style="133" customWidth="1"/>
    <col min="11784" max="11784" width="39.5703125" style="133" bestFit="1" customWidth="1"/>
    <col min="11785" max="12032" width="9.140625" style="133"/>
    <col min="12033" max="12033" width="0" style="133" hidden="1" customWidth="1"/>
    <col min="12034" max="12034" width="92.7109375" style="133" customWidth="1"/>
    <col min="12035" max="12035" width="13.85546875" style="133" bestFit="1" customWidth="1"/>
    <col min="12036" max="12036" width="19.5703125" style="133" customWidth="1"/>
    <col min="12037" max="12037" width="21.42578125" style="133" customWidth="1"/>
    <col min="12038" max="12038" width="28.7109375" style="133" customWidth="1"/>
    <col min="12039" max="12039" width="19.5703125" style="133" customWidth="1"/>
    <col min="12040" max="12040" width="39.5703125" style="133" bestFit="1" customWidth="1"/>
    <col min="12041" max="12288" width="9.140625" style="133"/>
    <col min="12289" max="12289" width="0" style="133" hidden="1" customWidth="1"/>
    <col min="12290" max="12290" width="92.7109375" style="133" customWidth="1"/>
    <col min="12291" max="12291" width="13.85546875" style="133" bestFit="1" customWidth="1"/>
    <col min="12292" max="12292" width="19.5703125" style="133" customWidth="1"/>
    <col min="12293" max="12293" width="21.42578125" style="133" customWidth="1"/>
    <col min="12294" max="12294" width="28.7109375" style="133" customWidth="1"/>
    <col min="12295" max="12295" width="19.5703125" style="133" customWidth="1"/>
    <col min="12296" max="12296" width="39.5703125" style="133" bestFit="1" customWidth="1"/>
    <col min="12297" max="12544" width="9.140625" style="133"/>
    <col min="12545" max="12545" width="0" style="133" hidden="1" customWidth="1"/>
    <col min="12546" max="12546" width="92.7109375" style="133" customWidth="1"/>
    <col min="12547" max="12547" width="13.85546875" style="133" bestFit="1" customWidth="1"/>
    <col min="12548" max="12548" width="19.5703125" style="133" customWidth="1"/>
    <col min="12549" max="12549" width="21.42578125" style="133" customWidth="1"/>
    <col min="12550" max="12550" width="28.7109375" style="133" customWidth="1"/>
    <col min="12551" max="12551" width="19.5703125" style="133" customWidth="1"/>
    <col min="12552" max="12552" width="39.5703125" style="133" bestFit="1" customWidth="1"/>
    <col min="12553" max="12800" width="9.140625" style="133"/>
    <col min="12801" max="12801" width="0" style="133" hidden="1" customWidth="1"/>
    <col min="12802" max="12802" width="92.7109375" style="133" customWidth="1"/>
    <col min="12803" max="12803" width="13.85546875" style="133" bestFit="1" customWidth="1"/>
    <col min="12804" max="12804" width="19.5703125" style="133" customWidth="1"/>
    <col min="12805" max="12805" width="21.42578125" style="133" customWidth="1"/>
    <col min="12806" max="12806" width="28.7109375" style="133" customWidth="1"/>
    <col min="12807" max="12807" width="19.5703125" style="133" customWidth="1"/>
    <col min="12808" max="12808" width="39.5703125" style="133" bestFit="1" customWidth="1"/>
    <col min="12809" max="13056" width="9.140625" style="133"/>
    <col min="13057" max="13057" width="0" style="133" hidden="1" customWidth="1"/>
    <col min="13058" max="13058" width="92.7109375" style="133" customWidth="1"/>
    <col min="13059" max="13059" width="13.85546875" style="133" bestFit="1" customWidth="1"/>
    <col min="13060" max="13060" width="19.5703125" style="133" customWidth="1"/>
    <col min="13061" max="13061" width="21.42578125" style="133" customWidth="1"/>
    <col min="13062" max="13062" width="28.7109375" style="133" customWidth="1"/>
    <col min="13063" max="13063" width="19.5703125" style="133" customWidth="1"/>
    <col min="13064" max="13064" width="39.5703125" style="133" bestFit="1" customWidth="1"/>
    <col min="13065" max="13312" width="9.140625" style="133"/>
    <col min="13313" max="13313" width="0" style="133" hidden="1" customWidth="1"/>
    <col min="13314" max="13314" width="92.7109375" style="133" customWidth="1"/>
    <col min="13315" max="13315" width="13.85546875" style="133" bestFit="1" customWidth="1"/>
    <col min="13316" max="13316" width="19.5703125" style="133" customWidth="1"/>
    <col min="13317" max="13317" width="21.42578125" style="133" customWidth="1"/>
    <col min="13318" max="13318" width="28.7109375" style="133" customWidth="1"/>
    <col min="13319" max="13319" width="19.5703125" style="133" customWidth="1"/>
    <col min="13320" max="13320" width="39.5703125" style="133" bestFit="1" customWidth="1"/>
    <col min="13321" max="13568" width="9.140625" style="133"/>
    <col min="13569" max="13569" width="0" style="133" hidden="1" customWidth="1"/>
    <col min="13570" max="13570" width="92.7109375" style="133" customWidth="1"/>
    <col min="13571" max="13571" width="13.85546875" style="133" bestFit="1" customWidth="1"/>
    <col min="13572" max="13572" width="19.5703125" style="133" customWidth="1"/>
    <col min="13573" max="13573" width="21.42578125" style="133" customWidth="1"/>
    <col min="13574" max="13574" width="28.7109375" style="133" customWidth="1"/>
    <col min="13575" max="13575" width="19.5703125" style="133" customWidth="1"/>
    <col min="13576" max="13576" width="39.5703125" style="133" bestFit="1" customWidth="1"/>
    <col min="13577" max="13824" width="9.140625" style="133"/>
    <col min="13825" max="13825" width="0" style="133" hidden="1" customWidth="1"/>
    <col min="13826" max="13826" width="92.7109375" style="133" customWidth="1"/>
    <col min="13827" max="13827" width="13.85546875" style="133" bestFit="1" customWidth="1"/>
    <col min="13828" max="13828" width="19.5703125" style="133" customWidth="1"/>
    <col min="13829" max="13829" width="21.42578125" style="133" customWidth="1"/>
    <col min="13830" max="13830" width="28.7109375" style="133" customWidth="1"/>
    <col min="13831" max="13831" width="19.5703125" style="133" customWidth="1"/>
    <col min="13832" max="13832" width="39.5703125" style="133" bestFit="1" customWidth="1"/>
    <col min="13833" max="14080" width="9.140625" style="133"/>
    <col min="14081" max="14081" width="0" style="133" hidden="1" customWidth="1"/>
    <col min="14082" max="14082" width="92.7109375" style="133" customWidth="1"/>
    <col min="14083" max="14083" width="13.85546875" style="133" bestFit="1" customWidth="1"/>
    <col min="14084" max="14084" width="19.5703125" style="133" customWidth="1"/>
    <col min="14085" max="14085" width="21.42578125" style="133" customWidth="1"/>
    <col min="14086" max="14086" width="28.7109375" style="133" customWidth="1"/>
    <col min="14087" max="14087" width="19.5703125" style="133" customWidth="1"/>
    <col min="14088" max="14088" width="39.5703125" style="133" bestFit="1" customWidth="1"/>
    <col min="14089" max="14336" width="9.140625" style="133"/>
    <col min="14337" max="14337" width="0" style="133" hidden="1" customWidth="1"/>
    <col min="14338" max="14338" width="92.7109375" style="133" customWidth="1"/>
    <col min="14339" max="14339" width="13.85546875" style="133" bestFit="1" customWidth="1"/>
    <col min="14340" max="14340" width="19.5703125" style="133" customWidth="1"/>
    <col min="14341" max="14341" width="21.42578125" style="133" customWidth="1"/>
    <col min="14342" max="14342" width="28.7109375" style="133" customWidth="1"/>
    <col min="14343" max="14343" width="19.5703125" style="133" customWidth="1"/>
    <col min="14344" max="14344" width="39.5703125" style="133" bestFit="1" customWidth="1"/>
    <col min="14345" max="14592" width="9.140625" style="133"/>
    <col min="14593" max="14593" width="0" style="133" hidden="1" customWidth="1"/>
    <col min="14594" max="14594" width="92.7109375" style="133" customWidth="1"/>
    <col min="14595" max="14595" width="13.85546875" style="133" bestFit="1" customWidth="1"/>
    <col min="14596" max="14596" width="19.5703125" style="133" customWidth="1"/>
    <col min="14597" max="14597" width="21.42578125" style="133" customWidth="1"/>
    <col min="14598" max="14598" width="28.7109375" style="133" customWidth="1"/>
    <col min="14599" max="14599" width="19.5703125" style="133" customWidth="1"/>
    <col min="14600" max="14600" width="39.5703125" style="133" bestFit="1" customWidth="1"/>
    <col min="14601" max="14848" width="9.140625" style="133"/>
    <col min="14849" max="14849" width="0" style="133" hidden="1" customWidth="1"/>
    <col min="14850" max="14850" width="92.7109375" style="133" customWidth="1"/>
    <col min="14851" max="14851" width="13.85546875" style="133" bestFit="1" customWidth="1"/>
    <col min="14852" max="14852" width="19.5703125" style="133" customWidth="1"/>
    <col min="14853" max="14853" width="21.42578125" style="133" customWidth="1"/>
    <col min="14854" max="14854" width="28.7109375" style="133" customWidth="1"/>
    <col min="14855" max="14855" width="19.5703125" style="133" customWidth="1"/>
    <col min="14856" max="14856" width="39.5703125" style="133" bestFit="1" customWidth="1"/>
    <col min="14857" max="15104" width="9.140625" style="133"/>
    <col min="15105" max="15105" width="0" style="133" hidden="1" customWidth="1"/>
    <col min="15106" max="15106" width="92.7109375" style="133" customWidth="1"/>
    <col min="15107" max="15107" width="13.85546875" style="133" bestFit="1" customWidth="1"/>
    <col min="15108" max="15108" width="19.5703125" style="133" customWidth="1"/>
    <col min="15109" max="15109" width="21.42578125" style="133" customWidth="1"/>
    <col min="15110" max="15110" width="28.7109375" style="133" customWidth="1"/>
    <col min="15111" max="15111" width="19.5703125" style="133" customWidth="1"/>
    <col min="15112" max="15112" width="39.5703125" style="133" bestFit="1" customWidth="1"/>
    <col min="15113" max="15360" width="9.140625" style="133"/>
    <col min="15361" max="15361" width="0" style="133" hidden="1" customWidth="1"/>
    <col min="15362" max="15362" width="92.7109375" style="133" customWidth="1"/>
    <col min="15363" max="15363" width="13.85546875" style="133" bestFit="1" customWidth="1"/>
    <col min="15364" max="15364" width="19.5703125" style="133" customWidth="1"/>
    <col min="15365" max="15365" width="21.42578125" style="133" customWidth="1"/>
    <col min="15366" max="15366" width="28.7109375" style="133" customWidth="1"/>
    <col min="15367" max="15367" width="19.5703125" style="133" customWidth="1"/>
    <col min="15368" max="15368" width="39.5703125" style="133" bestFit="1" customWidth="1"/>
    <col min="15369" max="15616" width="9.140625" style="133"/>
    <col min="15617" max="15617" width="0" style="133" hidden="1" customWidth="1"/>
    <col min="15618" max="15618" width="92.7109375" style="133" customWidth="1"/>
    <col min="15619" max="15619" width="13.85546875" style="133" bestFit="1" customWidth="1"/>
    <col min="15620" max="15620" width="19.5703125" style="133" customWidth="1"/>
    <col min="15621" max="15621" width="21.42578125" style="133" customWidth="1"/>
    <col min="15622" max="15622" width="28.7109375" style="133" customWidth="1"/>
    <col min="15623" max="15623" width="19.5703125" style="133" customWidth="1"/>
    <col min="15624" max="15624" width="39.5703125" style="133" bestFit="1" customWidth="1"/>
    <col min="15625" max="15872" width="9.140625" style="133"/>
    <col min="15873" max="15873" width="0" style="133" hidden="1" customWidth="1"/>
    <col min="15874" max="15874" width="92.7109375" style="133" customWidth="1"/>
    <col min="15875" max="15875" width="13.85546875" style="133" bestFit="1" customWidth="1"/>
    <col min="15876" max="15876" width="19.5703125" style="133" customWidth="1"/>
    <col min="15877" max="15877" width="21.42578125" style="133" customWidth="1"/>
    <col min="15878" max="15878" width="28.7109375" style="133" customWidth="1"/>
    <col min="15879" max="15879" width="19.5703125" style="133" customWidth="1"/>
    <col min="15880" max="15880" width="39.5703125" style="133" bestFit="1" customWidth="1"/>
    <col min="15881" max="16128" width="9.140625" style="133"/>
    <col min="16129" max="16129" width="0" style="133" hidden="1" customWidth="1"/>
    <col min="16130" max="16130" width="92.7109375" style="133" customWidth="1"/>
    <col min="16131" max="16131" width="13.85546875" style="133" bestFit="1" customWidth="1"/>
    <col min="16132" max="16132" width="19.5703125" style="133" customWidth="1"/>
    <col min="16133" max="16133" width="21.42578125" style="133" customWidth="1"/>
    <col min="16134" max="16134" width="28.7109375" style="133" customWidth="1"/>
    <col min="16135" max="16135" width="19.5703125" style="133" customWidth="1"/>
    <col min="16136" max="16136" width="39.5703125" style="133" bestFit="1" customWidth="1"/>
    <col min="16137" max="16384" width="9.140625" style="133"/>
  </cols>
  <sheetData>
    <row r="1" spans="2:25" s="47" customFormat="1" x14ac:dyDescent="0.25">
      <c r="B1" s="126" t="s">
        <v>2</v>
      </c>
      <c r="C1" s="127"/>
      <c r="D1" s="128"/>
      <c r="E1" s="129"/>
      <c r="F1" s="130"/>
      <c r="G1" s="131"/>
      <c r="H1" s="132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</row>
    <row r="2" spans="2:25" s="47" customFormat="1" x14ac:dyDescent="0.25">
      <c r="B2" s="134" t="s">
        <v>635</v>
      </c>
      <c r="C2" s="23"/>
      <c r="D2" s="40"/>
      <c r="E2" s="23"/>
      <c r="F2" s="135"/>
      <c r="G2" s="136"/>
      <c r="H2" s="132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</row>
    <row r="3" spans="2:25" s="47" customFormat="1" x14ac:dyDescent="0.25">
      <c r="B3" s="22"/>
      <c r="C3" s="25"/>
      <c r="D3" s="26"/>
      <c r="E3" s="25"/>
      <c r="F3" s="137"/>
      <c r="G3" s="138"/>
      <c r="H3" s="132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2:25" s="47" customFormat="1" x14ac:dyDescent="0.25">
      <c r="B4" s="134" t="s">
        <v>636</v>
      </c>
      <c r="C4" s="25"/>
      <c r="D4" s="26"/>
      <c r="E4" s="25"/>
      <c r="F4" s="137"/>
      <c r="G4" s="138"/>
      <c r="H4" s="132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</row>
    <row r="5" spans="2:25" s="47" customFormat="1" ht="28.5" customHeight="1" x14ac:dyDescent="0.25">
      <c r="B5" s="528" t="s">
        <v>245</v>
      </c>
      <c r="C5" s="528"/>
      <c r="D5" s="528"/>
      <c r="E5" s="528"/>
      <c r="F5" s="528"/>
      <c r="G5" s="528"/>
      <c r="H5" s="132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</row>
    <row r="6" spans="2:25" s="47" customFormat="1" x14ac:dyDescent="0.25">
      <c r="B6" s="32" t="s">
        <v>246</v>
      </c>
      <c r="C6" s="529" t="s">
        <v>247</v>
      </c>
      <c r="D6" s="530"/>
      <c r="E6" s="530"/>
      <c r="F6" s="531"/>
      <c r="G6" s="33"/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</row>
    <row r="7" spans="2:25" s="47" customFormat="1" ht="46.5" customHeight="1" x14ac:dyDescent="0.25">
      <c r="B7" s="139" t="s">
        <v>637</v>
      </c>
      <c r="C7" s="532" t="s">
        <v>249</v>
      </c>
      <c r="D7" s="533"/>
      <c r="E7" s="533"/>
      <c r="F7" s="534"/>
      <c r="G7" s="140"/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</row>
    <row r="8" spans="2:25" s="47" customFormat="1" ht="46.5" customHeight="1" x14ac:dyDescent="0.25">
      <c r="B8" s="141" t="s">
        <v>638</v>
      </c>
      <c r="C8" s="142"/>
      <c r="D8" s="142"/>
      <c r="E8" s="142"/>
      <c r="F8" s="142"/>
      <c r="G8" s="140"/>
      <c r="H8" s="132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</row>
    <row r="9" spans="2:25" s="47" customFormat="1" ht="46.5" customHeight="1" x14ac:dyDescent="0.25">
      <c r="B9" s="34" t="s">
        <v>252</v>
      </c>
      <c r="C9" s="142"/>
      <c r="D9" s="142"/>
      <c r="E9" s="142"/>
      <c r="F9" s="142"/>
      <c r="G9" s="140"/>
      <c r="H9" s="132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</row>
    <row r="10" spans="2:25" s="47" customFormat="1" x14ac:dyDescent="0.25">
      <c r="B10" s="143"/>
      <c r="C10" s="144"/>
      <c r="D10" s="144"/>
      <c r="E10" s="144"/>
      <c r="F10" s="144"/>
      <c r="G10" s="145"/>
      <c r="H10" s="132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spans="2:25" s="47" customFormat="1" ht="30" x14ac:dyDescent="0.25">
      <c r="B11" s="35" t="s">
        <v>639</v>
      </c>
      <c r="C11" s="35" t="s">
        <v>10</v>
      </c>
      <c r="D11" s="535" t="s">
        <v>254</v>
      </c>
      <c r="E11" s="536"/>
      <c r="F11" s="36" t="s">
        <v>255</v>
      </c>
      <c r="G11" s="145"/>
      <c r="H11" s="132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spans="2:25" s="47" customFormat="1" ht="30" x14ac:dyDescent="0.25">
      <c r="B12" s="35"/>
      <c r="C12" s="35"/>
      <c r="D12" s="36" t="s">
        <v>256</v>
      </c>
      <c r="E12" s="36" t="s">
        <v>640</v>
      </c>
      <c r="F12" s="35"/>
      <c r="G12" s="69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2:25" s="47" customFormat="1" x14ac:dyDescent="0.25">
      <c r="B13" s="76" t="s">
        <v>637</v>
      </c>
      <c r="C13" s="76" t="s">
        <v>641</v>
      </c>
      <c r="D13" s="37">
        <v>0</v>
      </c>
      <c r="E13" s="77">
        <v>0</v>
      </c>
      <c r="F13" s="39">
        <v>5055.1780795602735</v>
      </c>
      <c r="G13" s="69"/>
      <c r="H13" s="132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2:25" s="47" customFormat="1" x14ac:dyDescent="0.25">
      <c r="B14" s="146"/>
      <c r="C14" s="147"/>
      <c r="D14" s="147"/>
      <c r="E14" s="147"/>
      <c r="F14" s="148"/>
      <c r="G14" s="69"/>
      <c r="H14" s="132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</sheetData>
  <mergeCells count="4">
    <mergeCell ref="B5:G5"/>
    <mergeCell ref="C6:F6"/>
    <mergeCell ref="C7:F7"/>
    <mergeCell ref="D11:E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B1" zoomScale="85" zoomScaleNormal="85" workbookViewId="0">
      <selection activeCell="B4" sqref="B4"/>
    </sheetView>
  </sheetViews>
  <sheetFormatPr defaultRowHeight="15" x14ac:dyDescent="0.25"/>
  <cols>
    <col min="1" max="1" width="6.7109375" style="439" hidden="1" customWidth="1"/>
    <col min="2" max="2" width="76.5703125" style="439" customWidth="1"/>
    <col min="3" max="3" width="12.42578125" style="439" bestFit="1" customWidth="1"/>
    <col min="4" max="4" width="11.42578125" style="460" bestFit="1" customWidth="1"/>
    <col min="5" max="5" width="17.85546875" style="439" bestFit="1" customWidth="1"/>
    <col min="6" max="6" width="9.28515625" style="439" bestFit="1" customWidth="1"/>
    <col min="7" max="7" width="9.28515625" style="439" customWidth="1"/>
    <col min="8" max="8" width="17.42578125" style="439" bestFit="1" customWidth="1"/>
    <col min="9" max="9" width="39.5703125" style="132" bestFit="1" customWidth="1"/>
    <col min="10" max="256" width="9.140625" style="439"/>
    <col min="257" max="257" width="0" style="439" hidden="1" customWidth="1"/>
    <col min="258" max="258" width="90.7109375" style="439" customWidth="1"/>
    <col min="259" max="259" width="12.42578125" style="439" bestFit="1" customWidth="1"/>
    <col min="260" max="260" width="11.42578125" style="439" bestFit="1" customWidth="1"/>
    <col min="261" max="261" width="17.85546875" style="439" bestFit="1" customWidth="1"/>
    <col min="262" max="262" width="9.28515625" style="439" bestFit="1" customWidth="1"/>
    <col min="263" max="263" width="9.28515625" style="439" customWidth="1"/>
    <col min="264" max="264" width="17.42578125" style="439" bestFit="1" customWidth="1"/>
    <col min="265" max="265" width="39.5703125" style="439" bestFit="1" customWidth="1"/>
    <col min="266" max="512" width="9.140625" style="439"/>
    <col min="513" max="513" width="0" style="439" hidden="1" customWidth="1"/>
    <col min="514" max="514" width="90.7109375" style="439" customWidth="1"/>
    <col min="515" max="515" width="12.42578125" style="439" bestFit="1" customWidth="1"/>
    <col min="516" max="516" width="11.42578125" style="439" bestFit="1" customWidth="1"/>
    <col min="517" max="517" width="17.85546875" style="439" bestFit="1" customWidth="1"/>
    <col min="518" max="518" width="9.28515625" style="439" bestFit="1" customWidth="1"/>
    <col min="519" max="519" width="9.28515625" style="439" customWidth="1"/>
    <col min="520" max="520" width="17.42578125" style="439" bestFit="1" customWidth="1"/>
    <col min="521" max="521" width="39.5703125" style="439" bestFit="1" customWidth="1"/>
    <col min="522" max="768" width="9.140625" style="439"/>
    <col min="769" max="769" width="0" style="439" hidden="1" customWidth="1"/>
    <col min="770" max="770" width="90.7109375" style="439" customWidth="1"/>
    <col min="771" max="771" width="12.42578125" style="439" bestFit="1" customWidth="1"/>
    <col min="772" max="772" width="11.42578125" style="439" bestFit="1" customWidth="1"/>
    <col min="773" max="773" width="17.85546875" style="439" bestFit="1" customWidth="1"/>
    <col min="774" max="774" width="9.28515625" style="439" bestFit="1" customWidth="1"/>
    <col min="775" max="775" width="9.28515625" style="439" customWidth="1"/>
    <col min="776" max="776" width="17.42578125" style="439" bestFit="1" customWidth="1"/>
    <col min="777" max="777" width="39.5703125" style="439" bestFit="1" customWidth="1"/>
    <col min="778" max="1024" width="9.140625" style="439"/>
    <col min="1025" max="1025" width="0" style="439" hidden="1" customWidth="1"/>
    <col min="1026" max="1026" width="90.7109375" style="439" customWidth="1"/>
    <col min="1027" max="1027" width="12.42578125" style="439" bestFit="1" customWidth="1"/>
    <col min="1028" max="1028" width="11.42578125" style="439" bestFit="1" customWidth="1"/>
    <col min="1029" max="1029" width="17.85546875" style="439" bestFit="1" customWidth="1"/>
    <col min="1030" max="1030" width="9.28515625" style="439" bestFit="1" customWidth="1"/>
    <col min="1031" max="1031" width="9.28515625" style="439" customWidth="1"/>
    <col min="1032" max="1032" width="17.42578125" style="439" bestFit="1" customWidth="1"/>
    <col min="1033" max="1033" width="39.5703125" style="439" bestFit="1" customWidth="1"/>
    <col min="1034" max="1280" width="9.140625" style="439"/>
    <col min="1281" max="1281" width="0" style="439" hidden="1" customWidth="1"/>
    <col min="1282" max="1282" width="90.7109375" style="439" customWidth="1"/>
    <col min="1283" max="1283" width="12.42578125" style="439" bestFit="1" customWidth="1"/>
    <col min="1284" max="1284" width="11.42578125" style="439" bestFit="1" customWidth="1"/>
    <col min="1285" max="1285" width="17.85546875" style="439" bestFit="1" customWidth="1"/>
    <col min="1286" max="1286" width="9.28515625" style="439" bestFit="1" customWidth="1"/>
    <col min="1287" max="1287" width="9.28515625" style="439" customWidth="1"/>
    <col min="1288" max="1288" width="17.42578125" style="439" bestFit="1" customWidth="1"/>
    <col min="1289" max="1289" width="39.5703125" style="439" bestFit="1" customWidth="1"/>
    <col min="1290" max="1536" width="9.140625" style="439"/>
    <col min="1537" max="1537" width="0" style="439" hidden="1" customWidth="1"/>
    <col min="1538" max="1538" width="90.7109375" style="439" customWidth="1"/>
    <col min="1539" max="1539" width="12.42578125" style="439" bestFit="1" customWidth="1"/>
    <col min="1540" max="1540" width="11.42578125" style="439" bestFit="1" customWidth="1"/>
    <col min="1541" max="1541" width="17.85546875" style="439" bestFit="1" customWidth="1"/>
    <col min="1542" max="1542" width="9.28515625" style="439" bestFit="1" customWidth="1"/>
    <col min="1543" max="1543" width="9.28515625" style="439" customWidth="1"/>
    <col min="1544" max="1544" width="17.42578125" style="439" bestFit="1" customWidth="1"/>
    <col min="1545" max="1545" width="39.5703125" style="439" bestFit="1" customWidth="1"/>
    <col min="1546" max="1792" width="9.140625" style="439"/>
    <col min="1793" max="1793" width="0" style="439" hidden="1" customWidth="1"/>
    <col min="1794" max="1794" width="90.7109375" style="439" customWidth="1"/>
    <col min="1795" max="1795" width="12.42578125" style="439" bestFit="1" customWidth="1"/>
    <col min="1796" max="1796" width="11.42578125" style="439" bestFit="1" customWidth="1"/>
    <col min="1797" max="1797" width="17.85546875" style="439" bestFit="1" customWidth="1"/>
    <col min="1798" max="1798" width="9.28515625" style="439" bestFit="1" customWidth="1"/>
    <col min="1799" max="1799" width="9.28515625" style="439" customWidth="1"/>
    <col min="1800" max="1800" width="17.42578125" style="439" bestFit="1" customWidth="1"/>
    <col min="1801" max="1801" width="39.5703125" style="439" bestFit="1" customWidth="1"/>
    <col min="1802" max="2048" width="9.140625" style="439"/>
    <col min="2049" max="2049" width="0" style="439" hidden="1" customWidth="1"/>
    <col min="2050" max="2050" width="90.7109375" style="439" customWidth="1"/>
    <col min="2051" max="2051" width="12.42578125" style="439" bestFit="1" customWidth="1"/>
    <col min="2052" max="2052" width="11.42578125" style="439" bestFit="1" customWidth="1"/>
    <col min="2053" max="2053" width="17.85546875" style="439" bestFit="1" customWidth="1"/>
    <col min="2054" max="2054" width="9.28515625" style="439" bestFit="1" customWidth="1"/>
    <col min="2055" max="2055" width="9.28515625" style="439" customWidth="1"/>
    <col min="2056" max="2056" width="17.42578125" style="439" bestFit="1" customWidth="1"/>
    <col min="2057" max="2057" width="39.5703125" style="439" bestFit="1" customWidth="1"/>
    <col min="2058" max="2304" width="9.140625" style="439"/>
    <col min="2305" max="2305" width="0" style="439" hidden="1" customWidth="1"/>
    <col min="2306" max="2306" width="90.7109375" style="439" customWidth="1"/>
    <col min="2307" max="2307" width="12.42578125" style="439" bestFit="1" customWidth="1"/>
    <col min="2308" max="2308" width="11.42578125" style="439" bestFit="1" customWidth="1"/>
    <col min="2309" max="2309" width="17.85546875" style="439" bestFit="1" customWidth="1"/>
    <col min="2310" max="2310" width="9.28515625" style="439" bestFit="1" customWidth="1"/>
    <col min="2311" max="2311" width="9.28515625" style="439" customWidth="1"/>
    <col min="2312" max="2312" width="17.42578125" style="439" bestFit="1" customWidth="1"/>
    <col min="2313" max="2313" width="39.5703125" style="439" bestFit="1" customWidth="1"/>
    <col min="2314" max="2560" width="9.140625" style="439"/>
    <col min="2561" max="2561" width="0" style="439" hidden="1" customWidth="1"/>
    <col min="2562" max="2562" width="90.7109375" style="439" customWidth="1"/>
    <col min="2563" max="2563" width="12.42578125" style="439" bestFit="1" customWidth="1"/>
    <col min="2564" max="2564" width="11.42578125" style="439" bestFit="1" customWidth="1"/>
    <col min="2565" max="2565" width="17.85546875" style="439" bestFit="1" customWidth="1"/>
    <col min="2566" max="2566" width="9.28515625" style="439" bestFit="1" customWidth="1"/>
    <col min="2567" max="2567" width="9.28515625" style="439" customWidth="1"/>
    <col min="2568" max="2568" width="17.42578125" style="439" bestFit="1" customWidth="1"/>
    <col min="2569" max="2569" width="39.5703125" style="439" bestFit="1" customWidth="1"/>
    <col min="2570" max="2816" width="9.140625" style="439"/>
    <col min="2817" max="2817" width="0" style="439" hidden="1" customWidth="1"/>
    <col min="2818" max="2818" width="90.7109375" style="439" customWidth="1"/>
    <col min="2819" max="2819" width="12.42578125" style="439" bestFit="1" customWidth="1"/>
    <col min="2820" max="2820" width="11.42578125" style="439" bestFit="1" customWidth="1"/>
    <col min="2821" max="2821" width="17.85546875" style="439" bestFit="1" customWidth="1"/>
    <col min="2822" max="2822" width="9.28515625" style="439" bestFit="1" customWidth="1"/>
    <col min="2823" max="2823" width="9.28515625" style="439" customWidth="1"/>
    <col min="2824" max="2824" width="17.42578125" style="439" bestFit="1" customWidth="1"/>
    <col min="2825" max="2825" width="39.5703125" style="439" bestFit="1" customWidth="1"/>
    <col min="2826" max="3072" width="9.140625" style="439"/>
    <col min="3073" max="3073" width="0" style="439" hidden="1" customWidth="1"/>
    <col min="3074" max="3074" width="90.7109375" style="439" customWidth="1"/>
    <col min="3075" max="3075" width="12.42578125" style="439" bestFit="1" customWidth="1"/>
    <col min="3076" max="3076" width="11.42578125" style="439" bestFit="1" customWidth="1"/>
    <col min="3077" max="3077" width="17.85546875" style="439" bestFit="1" customWidth="1"/>
    <col min="3078" max="3078" width="9.28515625" style="439" bestFit="1" customWidth="1"/>
    <col min="3079" max="3079" width="9.28515625" style="439" customWidth="1"/>
    <col min="3080" max="3080" width="17.42578125" style="439" bestFit="1" customWidth="1"/>
    <col min="3081" max="3081" width="39.5703125" style="439" bestFit="1" customWidth="1"/>
    <col min="3082" max="3328" width="9.140625" style="439"/>
    <col min="3329" max="3329" width="0" style="439" hidden="1" customWidth="1"/>
    <col min="3330" max="3330" width="90.7109375" style="439" customWidth="1"/>
    <col min="3331" max="3331" width="12.42578125" style="439" bestFit="1" customWidth="1"/>
    <col min="3332" max="3332" width="11.42578125" style="439" bestFit="1" customWidth="1"/>
    <col min="3333" max="3333" width="17.85546875" style="439" bestFit="1" customWidth="1"/>
    <col min="3334" max="3334" width="9.28515625" style="439" bestFit="1" customWidth="1"/>
    <col min="3335" max="3335" width="9.28515625" style="439" customWidth="1"/>
    <col min="3336" max="3336" width="17.42578125" style="439" bestFit="1" customWidth="1"/>
    <col min="3337" max="3337" width="39.5703125" style="439" bestFit="1" customWidth="1"/>
    <col min="3338" max="3584" width="9.140625" style="439"/>
    <col min="3585" max="3585" width="0" style="439" hidden="1" customWidth="1"/>
    <col min="3586" max="3586" width="90.7109375" style="439" customWidth="1"/>
    <col min="3587" max="3587" width="12.42578125" style="439" bestFit="1" customWidth="1"/>
    <col min="3588" max="3588" width="11.42578125" style="439" bestFit="1" customWidth="1"/>
    <col min="3589" max="3589" width="17.85546875" style="439" bestFit="1" customWidth="1"/>
    <col min="3590" max="3590" width="9.28515625" style="439" bestFit="1" customWidth="1"/>
    <col min="3591" max="3591" width="9.28515625" style="439" customWidth="1"/>
    <col min="3592" max="3592" width="17.42578125" style="439" bestFit="1" customWidth="1"/>
    <col min="3593" max="3593" width="39.5703125" style="439" bestFit="1" customWidth="1"/>
    <col min="3594" max="3840" width="9.140625" style="439"/>
    <col min="3841" max="3841" width="0" style="439" hidden="1" customWidth="1"/>
    <col min="3842" max="3842" width="90.7109375" style="439" customWidth="1"/>
    <col min="3843" max="3843" width="12.42578125" style="439" bestFit="1" customWidth="1"/>
    <col min="3844" max="3844" width="11.42578125" style="439" bestFit="1" customWidth="1"/>
    <col min="3845" max="3845" width="17.85546875" style="439" bestFit="1" customWidth="1"/>
    <col min="3846" max="3846" width="9.28515625" style="439" bestFit="1" customWidth="1"/>
    <col min="3847" max="3847" width="9.28515625" style="439" customWidth="1"/>
    <col min="3848" max="3848" width="17.42578125" style="439" bestFit="1" customWidth="1"/>
    <col min="3849" max="3849" width="39.5703125" style="439" bestFit="1" customWidth="1"/>
    <col min="3850" max="4096" width="9.140625" style="439"/>
    <col min="4097" max="4097" width="0" style="439" hidden="1" customWidth="1"/>
    <col min="4098" max="4098" width="90.7109375" style="439" customWidth="1"/>
    <col min="4099" max="4099" width="12.42578125" style="439" bestFit="1" customWidth="1"/>
    <col min="4100" max="4100" width="11.42578125" style="439" bestFit="1" customWidth="1"/>
    <col min="4101" max="4101" width="17.85546875" style="439" bestFit="1" customWidth="1"/>
    <col min="4102" max="4102" width="9.28515625" style="439" bestFit="1" customWidth="1"/>
    <col min="4103" max="4103" width="9.28515625" style="439" customWidth="1"/>
    <col min="4104" max="4104" width="17.42578125" style="439" bestFit="1" customWidth="1"/>
    <col min="4105" max="4105" width="39.5703125" style="439" bestFit="1" customWidth="1"/>
    <col min="4106" max="4352" width="9.140625" style="439"/>
    <col min="4353" max="4353" width="0" style="439" hidden="1" customWidth="1"/>
    <col min="4354" max="4354" width="90.7109375" style="439" customWidth="1"/>
    <col min="4355" max="4355" width="12.42578125" style="439" bestFit="1" customWidth="1"/>
    <col min="4356" max="4356" width="11.42578125" style="439" bestFit="1" customWidth="1"/>
    <col min="4357" max="4357" width="17.85546875" style="439" bestFit="1" customWidth="1"/>
    <col min="4358" max="4358" width="9.28515625" style="439" bestFit="1" customWidth="1"/>
    <col min="4359" max="4359" width="9.28515625" style="439" customWidth="1"/>
    <col min="4360" max="4360" width="17.42578125" style="439" bestFit="1" customWidth="1"/>
    <col min="4361" max="4361" width="39.5703125" style="439" bestFit="1" customWidth="1"/>
    <col min="4362" max="4608" width="9.140625" style="439"/>
    <col min="4609" max="4609" width="0" style="439" hidden="1" customWidth="1"/>
    <col min="4610" max="4610" width="90.7109375" style="439" customWidth="1"/>
    <col min="4611" max="4611" width="12.42578125" style="439" bestFit="1" customWidth="1"/>
    <col min="4612" max="4612" width="11.42578125" style="439" bestFit="1" customWidth="1"/>
    <col min="4613" max="4613" width="17.85546875" style="439" bestFit="1" customWidth="1"/>
    <col min="4614" max="4614" width="9.28515625" style="439" bestFit="1" customWidth="1"/>
    <col min="4615" max="4615" width="9.28515625" style="439" customWidth="1"/>
    <col min="4616" max="4616" width="17.42578125" style="439" bestFit="1" customWidth="1"/>
    <col min="4617" max="4617" width="39.5703125" style="439" bestFit="1" customWidth="1"/>
    <col min="4618" max="4864" width="9.140625" style="439"/>
    <col min="4865" max="4865" width="0" style="439" hidden="1" customWidth="1"/>
    <col min="4866" max="4866" width="90.7109375" style="439" customWidth="1"/>
    <col min="4867" max="4867" width="12.42578125" style="439" bestFit="1" customWidth="1"/>
    <col min="4868" max="4868" width="11.42578125" style="439" bestFit="1" customWidth="1"/>
    <col min="4869" max="4869" width="17.85546875" style="439" bestFit="1" customWidth="1"/>
    <col min="4870" max="4870" width="9.28515625" style="439" bestFit="1" customWidth="1"/>
    <col min="4871" max="4871" width="9.28515625" style="439" customWidth="1"/>
    <col min="4872" max="4872" width="17.42578125" style="439" bestFit="1" customWidth="1"/>
    <col min="4873" max="4873" width="39.5703125" style="439" bestFit="1" customWidth="1"/>
    <col min="4874" max="5120" width="9.140625" style="439"/>
    <col min="5121" max="5121" width="0" style="439" hidden="1" customWidth="1"/>
    <col min="5122" max="5122" width="90.7109375" style="439" customWidth="1"/>
    <col min="5123" max="5123" width="12.42578125" style="439" bestFit="1" customWidth="1"/>
    <col min="5124" max="5124" width="11.42578125" style="439" bestFit="1" customWidth="1"/>
    <col min="5125" max="5125" width="17.85546875" style="439" bestFit="1" customWidth="1"/>
    <col min="5126" max="5126" width="9.28515625" style="439" bestFit="1" customWidth="1"/>
    <col min="5127" max="5127" width="9.28515625" style="439" customWidth="1"/>
    <col min="5128" max="5128" width="17.42578125" style="439" bestFit="1" customWidth="1"/>
    <col min="5129" max="5129" width="39.5703125" style="439" bestFit="1" customWidth="1"/>
    <col min="5130" max="5376" width="9.140625" style="439"/>
    <col min="5377" max="5377" width="0" style="439" hidden="1" customWidth="1"/>
    <col min="5378" max="5378" width="90.7109375" style="439" customWidth="1"/>
    <col min="5379" max="5379" width="12.42578125" style="439" bestFit="1" customWidth="1"/>
    <col min="5380" max="5380" width="11.42578125" style="439" bestFit="1" customWidth="1"/>
    <col min="5381" max="5381" width="17.85546875" style="439" bestFit="1" customWidth="1"/>
    <col min="5382" max="5382" width="9.28515625" style="439" bestFit="1" customWidth="1"/>
    <col min="5383" max="5383" width="9.28515625" style="439" customWidth="1"/>
    <col min="5384" max="5384" width="17.42578125" style="439" bestFit="1" customWidth="1"/>
    <col min="5385" max="5385" width="39.5703125" style="439" bestFit="1" customWidth="1"/>
    <col min="5386" max="5632" width="9.140625" style="439"/>
    <col min="5633" max="5633" width="0" style="439" hidden="1" customWidth="1"/>
    <col min="5634" max="5634" width="90.7109375" style="439" customWidth="1"/>
    <col min="5635" max="5635" width="12.42578125" style="439" bestFit="1" customWidth="1"/>
    <col min="5636" max="5636" width="11.42578125" style="439" bestFit="1" customWidth="1"/>
    <col min="5637" max="5637" width="17.85546875" style="439" bestFit="1" customWidth="1"/>
    <col min="5638" max="5638" width="9.28515625" style="439" bestFit="1" customWidth="1"/>
    <col min="5639" max="5639" width="9.28515625" style="439" customWidth="1"/>
    <col min="5640" max="5640" width="17.42578125" style="439" bestFit="1" customWidth="1"/>
    <col min="5641" max="5641" width="39.5703125" style="439" bestFit="1" customWidth="1"/>
    <col min="5642" max="5888" width="9.140625" style="439"/>
    <col min="5889" max="5889" width="0" style="439" hidden="1" customWidth="1"/>
    <col min="5890" max="5890" width="90.7109375" style="439" customWidth="1"/>
    <col min="5891" max="5891" width="12.42578125" style="439" bestFit="1" customWidth="1"/>
    <col min="5892" max="5892" width="11.42578125" style="439" bestFit="1" customWidth="1"/>
    <col min="5893" max="5893" width="17.85546875" style="439" bestFit="1" customWidth="1"/>
    <col min="5894" max="5894" width="9.28515625" style="439" bestFit="1" customWidth="1"/>
    <col min="5895" max="5895" width="9.28515625" style="439" customWidth="1"/>
    <col min="5896" max="5896" width="17.42578125" style="439" bestFit="1" customWidth="1"/>
    <col min="5897" max="5897" width="39.5703125" style="439" bestFit="1" customWidth="1"/>
    <col min="5898" max="6144" width="9.140625" style="439"/>
    <col min="6145" max="6145" width="0" style="439" hidden="1" customWidth="1"/>
    <col min="6146" max="6146" width="90.7109375" style="439" customWidth="1"/>
    <col min="6147" max="6147" width="12.42578125" style="439" bestFit="1" customWidth="1"/>
    <col min="6148" max="6148" width="11.42578125" style="439" bestFit="1" customWidth="1"/>
    <col min="6149" max="6149" width="17.85546875" style="439" bestFit="1" customWidth="1"/>
    <col min="6150" max="6150" width="9.28515625" style="439" bestFit="1" customWidth="1"/>
    <col min="6151" max="6151" width="9.28515625" style="439" customWidth="1"/>
    <col min="6152" max="6152" width="17.42578125" style="439" bestFit="1" customWidth="1"/>
    <col min="6153" max="6153" width="39.5703125" style="439" bestFit="1" customWidth="1"/>
    <col min="6154" max="6400" width="9.140625" style="439"/>
    <col min="6401" max="6401" width="0" style="439" hidden="1" customWidth="1"/>
    <col min="6402" max="6402" width="90.7109375" style="439" customWidth="1"/>
    <col min="6403" max="6403" width="12.42578125" style="439" bestFit="1" customWidth="1"/>
    <col min="6404" max="6404" width="11.42578125" style="439" bestFit="1" customWidth="1"/>
    <col min="6405" max="6405" width="17.85546875" style="439" bestFit="1" customWidth="1"/>
    <col min="6406" max="6406" width="9.28515625" style="439" bestFit="1" customWidth="1"/>
    <col min="6407" max="6407" width="9.28515625" style="439" customWidth="1"/>
    <col min="6408" max="6408" width="17.42578125" style="439" bestFit="1" customWidth="1"/>
    <col min="6409" max="6409" width="39.5703125" style="439" bestFit="1" customWidth="1"/>
    <col min="6410" max="6656" width="9.140625" style="439"/>
    <col min="6657" max="6657" width="0" style="439" hidden="1" customWidth="1"/>
    <col min="6658" max="6658" width="90.7109375" style="439" customWidth="1"/>
    <col min="6659" max="6659" width="12.42578125" style="439" bestFit="1" customWidth="1"/>
    <col min="6660" max="6660" width="11.42578125" style="439" bestFit="1" customWidth="1"/>
    <col min="6661" max="6661" width="17.85546875" style="439" bestFit="1" customWidth="1"/>
    <col min="6662" max="6662" width="9.28515625" style="439" bestFit="1" customWidth="1"/>
    <col min="6663" max="6663" width="9.28515625" style="439" customWidth="1"/>
    <col min="6664" max="6664" width="17.42578125" style="439" bestFit="1" customWidth="1"/>
    <col min="6665" max="6665" width="39.5703125" style="439" bestFit="1" customWidth="1"/>
    <col min="6666" max="6912" width="9.140625" style="439"/>
    <col min="6913" max="6913" width="0" style="439" hidden="1" customWidth="1"/>
    <col min="6914" max="6914" width="90.7109375" style="439" customWidth="1"/>
    <col min="6915" max="6915" width="12.42578125" style="439" bestFit="1" customWidth="1"/>
    <col min="6916" max="6916" width="11.42578125" style="439" bestFit="1" customWidth="1"/>
    <col min="6917" max="6917" width="17.85546875" style="439" bestFit="1" customWidth="1"/>
    <col min="6918" max="6918" width="9.28515625" style="439" bestFit="1" customWidth="1"/>
    <col min="6919" max="6919" width="9.28515625" style="439" customWidth="1"/>
    <col min="6920" max="6920" width="17.42578125" style="439" bestFit="1" customWidth="1"/>
    <col min="6921" max="6921" width="39.5703125" style="439" bestFit="1" customWidth="1"/>
    <col min="6922" max="7168" width="9.140625" style="439"/>
    <col min="7169" max="7169" width="0" style="439" hidden="1" customWidth="1"/>
    <col min="7170" max="7170" width="90.7109375" style="439" customWidth="1"/>
    <col min="7171" max="7171" width="12.42578125" style="439" bestFit="1" customWidth="1"/>
    <col min="7172" max="7172" width="11.42578125" style="439" bestFit="1" customWidth="1"/>
    <col min="7173" max="7173" width="17.85546875" style="439" bestFit="1" customWidth="1"/>
    <col min="7174" max="7174" width="9.28515625" style="439" bestFit="1" customWidth="1"/>
    <col min="7175" max="7175" width="9.28515625" style="439" customWidth="1"/>
    <col min="7176" max="7176" width="17.42578125" style="439" bestFit="1" customWidth="1"/>
    <col min="7177" max="7177" width="39.5703125" style="439" bestFit="1" customWidth="1"/>
    <col min="7178" max="7424" width="9.140625" style="439"/>
    <col min="7425" max="7425" width="0" style="439" hidden="1" customWidth="1"/>
    <col min="7426" max="7426" width="90.7109375" style="439" customWidth="1"/>
    <col min="7427" max="7427" width="12.42578125" style="439" bestFit="1" customWidth="1"/>
    <col min="7428" max="7428" width="11.42578125" style="439" bestFit="1" customWidth="1"/>
    <col min="7429" max="7429" width="17.85546875" style="439" bestFit="1" customWidth="1"/>
    <col min="7430" max="7430" width="9.28515625" style="439" bestFit="1" customWidth="1"/>
    <col min="7431" max="7431" width="9.28515625" style="439" customWidth="1"/>
    <col min="7432" max="7432" width="17.42578125" style="439" bestFit="1" customWidth="1"/>
    <col min="7433" max="7433" width="39.5703125" style="439" bestFit="1" customWidth="1"/>
    <col min="7434" max="7680" width="9.140625" style="439"/>
    <col min="7681" max="7681" width="0" style="439" hidden="1" customWidth="1"/>
    <col min="7682" max="7682" width="90.7109375" style="439" customWidth="1"/>
    <col min="7683" max="7683" width="12.42578125" style="439" bestFit="1" customWidth="1"/>
    <col min="7684" max="7684" width="11.42578125" style="439" bestFit="1" customWidth="1"/>
    <col min="7685" max="7685" width="17.85546875" style="439" bestFit="1" customWidth="1"/>
    <col min="7686" max="7686" width="9.28515625" style="439" bestFit="1" customWidth="1"/>
    <col min="7687" max="7687" width="9.28515625" style="439" customWidth="1"/>
    <col min="7688" max="7688" width="17.42578125" style="439" bestFit="1" customWidth="1"/>
    <col min="7689" max="7689" width="39.5703125" style="439" bestFit="1" customWidth="1"/>
    <col min="7690" max="7936" width="9.140625" style="439"/>
    <col min="7937" max="7937" width="0" style="439" hidden="1" customWidth="1"/>
    <col min="7938" max="7938" width="90.7109375" style="439" customWidth="1"/>
    <col min="7939" max="7939" width="12.42578125" style="439" bestFit="1" customWidth="1"/>
    <col min="7940" max="7940" width="11.42578125" style="439" bestFit="1" customWidth="1"/>
    <col min="7941" max="7941" width="17.85546875" style="439" bestFit="1" customWidth="1"/>
    <col min="7942" max="7942" width="9.28515625" style="439" bestFit="1" customWidth="1"/>
    <col min="7943" max="7943" width="9.28515625" style="439" customWidth="1"/>
    <col min="7944" max="7944" width="17.42578125" style="439" bestFit="1" customWidth="1"/>
    <col min="7945" max="7945" width="39.5703125" style="439" bestFit="1" customWidth="1"/>
    <col min="7946" max="8192" width="9.140625" style="439"/>
    <col min="8193" max="8193" width="0" style="439" hidden="1" customWidth="1"/>
    <col min="8194" max="8194" width="90.7109375" style="439" customWidth="1"/>
    <col min="8195" max="8195" width="12.42578125" style="439" bestFit="1" customWidth="1"/>
    <col min="8196" max="8196" width="11.42578125" style="439" bestFit="1" customWidth="1"/>
    <col min="8197" max="8197" width="17.85546875" style="439" bestFit="1" customWidth="1"/>
    <col min="8198" max="8198" width="9.28515625" style="439" bestFit="1" customWidth="1"/>
    <col min="8199" max="8199" width="9.28515625" style="439" customWidth="1"/>
    <col min="8200" max="8200" width="17.42578125" style="439" bestFit="1" customWidth="1"/>
    <col min="8201" max="8201" width="39.5703125" style="439" bestFit="1" customWidth="1"/>
    <col min="8202" max="8448" width="9.140625" style="439"/>
    <col min="8449" max="8449" width="0" style="439" hidden="1" customWidth="1"/>
    <col min="8450" max="8450" width="90.7109375" style="439" customWidth="1"/>
    <col min="8451" max="8451" width="12.42578125" style="439" bestFit="1" customWidth="1"/>
    <col min="8452" max="8452" width="11.42578125" style="439" bestFit="1" customWidth="1"/>
    <col min="8453" max="8453" width="17.85546875" style="439" bestFit="1" customWidth="1"/>
    <col min="8454" max="8454" width="9.28515625" style="439" bestFit="1" customWidth="1"/>
    <col min="8455" max="8455" width="9.28515625" style="439" customWidth="1"/>
    <col min="8456" max="8456" width="17.42578125" style="439" bestFit="1" customWidth="1"/>
    <col min="8457" max="8457" width="39.5703125" style="439" bestFit="1" customWidth="1"/>
    <col min="8458" max="8704" width="9.140625" style="439"/>
    <col min="8705" max="8705" width="0" style="439" hidden="1" customWidth="1"/>
    <col min="8706" max="8706" width="90.7109375" style="439" customWidth="1"/>
    <col min="8707" max="8707" width="12.42578125" style="439" bestFit="1" customWidth="1"/>
    <col min="8708" max="8708" width="11.42578125" style="439" bestFit="1" customWidth="1"/>
    <col min="8709" max="8709" width="17.85546875" style="439" bestFit="1" customWidth="1"/>
    <col min="8710" max="8710" width="9.28515625" style="439" bestFit="1" customWidth="1"/>
    <col min="8711" max="8711" width="9.28515625" style="439" customWidth="1"/>
    <col min="8712" max="8712" width="17.42578125" style="439" bestFit="1" customWidth="1"/>
    <col min="8713" max="8713" width="39.5703125" style="439" bestFit="1" customWidth="1"/>
    <col min="8714" max="8960" width="9.140625" style="439"/>
    <col min="8961" max="8961" width="0" style="439" hidden="1" customWidth="1"/>
    <col min="8962" max="8962" width="90.7109375" style="439" customWidth="1"/>
    <col min="8963" max="8963" width="12.42578125" style="439" bestFit="1" customWidth="1"/>
    <col min="8964" max="8964" width="11.42578125" style="439" bestFit="1" customWidth="1"/>
    <col min="8965" max="8965" width="17.85546875" style="439" bestFit="1" customWidth="1"/>
    <col min="8966" max="8966" width="9.28515625" style="439" bestFit="1" customWidth="1"/>
    <col min="8967" max="8967" width="9.28515625" style="439" customWidth="1"/>
    <col min="8968" max="8968" width="17.42578125" style="439" bestFit="1" customWidth="1"/>
    <col min="8969" max="8969" width="39.5703125" style="439" bestFit="1" customWidth="1"/>
    <col min="8970" max="9216" width="9.140625" style="439"/>
    <col min="9217" max="9217" width="0" style="439" hidden="1" customWidth="1"/>
    <col min="9218" max="9218" width="90.7109375" style="439" customWidth="1"/>
    <col min="9219" max="9219" width="12.42578125" style="439" bestFit="1" customWidth="1"/>
    <col min="9220" max="9220" width="11.42578125" style="439" bestFit="1" customWidth="1"/>
    <col min="9221" max="9221" width="17.85546875" style="439" bestFit="1" customWidth="1"/>
    <col min="9222" max="9222" width="9.28515625" style="439" bestFit="1" customWidth="1"/>
    <col min="9223" max="9223" width="9.28515625" style="439" customWidth="1"/>
    <col min="9224" max="9224" width="17.42578125" style="439" bestFit="1" customWidth="1"/>
    <col min="9225" max="9225" width="39.5703125" style="439" bestFit="1" customWidth="1"/>
    <col min="9226" max="9472" width="9.140625" style="439"/>
    <col min="9473" max="9473" width="0" style="439" hidden="1" customWidth="1"/>
    <col min="9474" max="9474" width="90.7109375" style="439" customWidth="1"/>
    <col min="9475" max="9475" width="12.42578125" style="439" bestFit="1" customWidth="1"/>
    <col min="9476" max="9476" width="11.42578125" style="439" bestFit="1" customWidth="1"/>
    <col min="9477" max="9477" width="17.85546875" style="439" bestFit="1" customWidth="1"/>
    <col min="9478" max="9478" width="9.28515625" style="439" bestFit="1" customWidth="1"/>
    <col min="9479" max="9479" width="9.28515625" style="439" customWidth="1"/>
    <col min="9480" max="9480" width="17.42578125" style="439" bestFit="1" customWidth="1"/>
    <col min="9481" max="9481" width="39.5703125" style="439" bestFit="1" customWidth="1"/>
    <col min="9482" max="9728" width="9.140625" style="439"/>
    <col min="9729" max="9729" width="0" style="439" hidden="1" customWidth="1"/>
    <col min="9730" max="9730" width="90.7109375" style="439" customWidth="1"/>
    <col min="9731" max="9731" width="12.42578125" style="439" bestFit="1" customWidth="1"/>
    <col min="9732" max="9732" width="11.42578125" style="439" bestFit="1" customWidth="1"/>
    <col min="9733" max="9733" width="17.85546875" style="439" bestFit="1" customWidth="1"/>
    <col min="9734" max="9734" width="9.28515625" style="439" bestFit="1" customWidth="1"/>
    <col min="9735" max="9735" width="9.28515625" style="439" customWidth="1"/>
    <col min="9736" max="9736" width="17.42578125" style="439" bestFit="1" customWidth="1"/>
    <col min="9737" max="9737" width="39.5703125" style="439" bestFit="1" customWidth="1"/>
    <col min="9738" max="9984" width="9.140625" style="439"/>
    <col min="9985" max="9985" width="0" style="439" hidden="1" customWidth="1"/>
    <col min="9986" max="9986" width="90.7109375" style="439" customWidth="1"/>
    <col min="9987" max="9987" width="12.42578125" style="439" bestFit="1" customWidth="1"/>
    <col min="9988" max="9988" width="11.42578125" style="439" bestFit="1" customWidth="1"/>
    <col min="9989" max="9989" width="17.85546875" style="439" bestFit="1" customWidth="1"/>
    <col min="9990" max="9990" width="9.28515625" style="439" bestFit="1" customWidth="1"/>
    <col min="9991" max="9991" width="9.28515625" style="439" customWidth="1"/>
    <col min="9992" max="9992" width="17.42578125" style="439" bestFit="1" customWidth="1"/>
    <col min="9993" max="9993" width="39.5703125" style="439" bestFit="1" customWidth="1"/>
    <col min="9994" max="10240" width="9.140625" style="439"/>
    <col min="10241" max="10241" width="0" style="439" hidden="1" customWidth="1"/>
    <col min="10242" max="10242" width="90.7109375" style="439" customWidth="1"/>
    <col min="10243" max="10243" width="12.42578125" style="439" bestFit="1" customWidth="1"/>
    <col min="10244" max="10244" width="11.42578125" style="439" bestFit="1" customWidth="1"/>
    <col min="10245" max="10245" width="17.85546875" style="439" bestFit="1" customWidth="1"/>
    <col min="10246" max="10246" width="9.28515625" style="439" bestFit="1" customWidth="1"/>
    <col min="10247" max="10247" width="9.28515625" style="439" customWidth="1"/>
    <col min="10248" max="10248" width="17.42578125" style="439" bestFit="1" customWidth="1"/>
    <col min="10249" max="10249" width="39.5703125" style="439" bestFit="1" customWidth="1"/>
    <col min="10250" max="10496" width="9.140625" style="439"/>
    <col min="10497" max="10497" width="0" style="439" hidden="1" customWidth="1"/>
    <col min="10498" max="10498" width="90.7109375" style="439" customWidth="1"/>
    <col min="10499" max="10499" width="12.42578125" style="439" bestFit="1" customWidth="1"/>
    <col min="10500" max="10500" width="11.42578125" style="439" bestFit="1" customWidth="1"/>
    <col min="10501" max="10501" width="17.85546875" style="439" bestFit="1" customWidth="1"/>
    <col min="10502" max="10502" width="9.28515625" style="439" bestFit="1" customWidth="1"/>
    <col min="10503" max="10503" width="9.28515625" style="439" customWidth="1"/>
    <col min="10504" max="10504" width="17.42578125" style="439" bestFit="1" customWidth="1"/>
    <col min="10505" max="10505" width="39.5703125" style="439" bestFit="1" customWidth="1"/>
    <col min="10506" max="10752" width="9.140625" style="439"/>
    <col min="10753" max="10753" width="0" style="439" hidden="1" customWidth="1"/>
    <col min="10754" max="10754" width="90.7109375" style="439" customWidth="1"/>
    <col min="10755" max="10755" width="12.42578125" style="439" bestFit="1" customWidth="1"/>
    <col min="10756" max="10756" width="11.42578125" style="439" bestFit="1" customWidth="1"/>
    <col min="10757" max="10757" width="17.85546875" style="439" bestFit="1" customWidth="1"/>
    <col min="10758" max="10758" width="9.28515625" style="439" bestFit="1" customWidth="1"/>
    <col min="10759" max="10759" width="9.28515625" style="439" customWidth="1"/>
    <col min="10760" max="10760" width="17.42578125" style="439" bestFit="1" customWidth="1"/>
    <col min="10761" max="10761" width="39.5703125" style="439" bestFit="1" customWidth="1"/>
    <col min="10762" max="11008" width="9.140625" style="439"/>
    <col min="11009" max="11009" width="0" style="439" hidden="1" customWidth="1"/>
    <col min="11010" max="11010" width="90.7109375" style="439" customWidth="1"/>
    <col min="11011" max="11011" width="12.42578125" style="439" bestFit="1" customWidth="1"/>
    <col min="11012" max="11012" width="11.42578125" style="439" bestFit="1" customWidth="1"/>
    <col min="11013" max="11013" width="17.85546875" style="439" bestFit="1" customWidth="1"/>
    <col min="11014" max="11014" width="9.28515625" style="439" bestFit="1" customWidth="1"/>
    <col min="11015" max="11015" width="9.28515625" style="439" customWidth="1"/>
    <col min="11016" max="11016" width="17.42578125" style="439" bestFit="1" customWidth="1"/>
    <col min="11017" max="11017" width="39.5703125" style="439" bestFit="1" customWidth="1"/>
    <col min="11018" max="11264" width="9.140625" style="439"/>
    <col min="11265" max="11265" width="0" style="439" hidden="1" customWidth="1"/>
    <col min="11266" max="11266" width="90.7109375" style="439" customWidth="1"/>
    <col min="11267" max="11267" width="12.42578125" style="439" bestFit="1" customWidth="1"/>
    <col min="11268" max="11268" width="11.42578125" style="439" bestFit="1" customWidth="1"/>
    <col min="11269" max="11269" width="17.85546875" style="439" bestFit="1" customWidth="1"/>
    <col min="11270" max="11270" width="9.28515625" style="439" bestFit="1" customWidth="1"/>
    <col min="11271" max="11271" width="9.28515625" style="439" customWidth="1"/>
    <col min="11272" max="11272" width="17.42578125" style="439" bestFit="1" customWidth="1"/>
    <col min="11273" max="11273" width="39.5703125" style="439" bestFit="1" customWidth="1"/>
    <col min="11274" max="11520" width="9.140625" style="439"/>
    <col min="11521" max="11521" width="0" style="439" hidden="1" customWidth="1"/>
    <col min="11522" max="11522" width="90.7109375" style="439" customWidth="1"/>
    <col min="11523" max="11523" width="12.42578125" style="439" bestFit="1" customWidth="1"/>
    <col min="11524" max="11524" width="11.42578125" style="439" bestFit="1" customWidth="1"/>
    <col min="11525" max="11525" width="17.85546875" style="439" bestFit="1" customWidth="1"/>
    <col min="11526" max="11526" width="9.28515625" style="439" bestFit="1" customWidth="1"/>
    <col min="11527" max="11527" width="9.28515625" style="439" customWidth="1"/>
    <col min="11528" max="11528" width="17.42578125" style="439" bestFit="1" customWidth="1"/>
    <col min="11529" max="11529" width="39.5703125" style="439" bestFit="1" customWidth="1"/>
    <col min="11530" max="11776" width="9.140625" style="439"/>
    <col min="11777" max="11777" width="0" style="439" hidden="1" customWidth="1"/>
    <col min="11778" max="11778" width="90.7109375" style="439" customWidth="1"/>
    <col min="11779" max="11779" width="12.42578125" style="439" bestFit="1" customWidth="1"/>
    <col min="11780" max="11780" width="11.42578125" style="439" bestFit="1" customWidth="1"/>
    <col min="11781" max="11781" width="17.85546875" style="439" bestFit="1" customWidth="1"/>
    <col min="11782" max="11782" width="9.28515625" style="439" bestFit="1" customWidth="1"/>
    <col min="11783" max="11783" width="9.28515625" style="439" customWidth="1"/>
    <col min="11784" max="11784" width="17.42578125" style="439" bestFit="1" customWidth="1"/>
    <col min="11785" max="11785" width="39.5703125" style="439" bestFit="1" customWidth="1"/>
    <col min="11786" max="12032" width="9.140625" style="439"/>
    <col min="12033" max="12033" width="0" style="439" hidden="1" customWidth="1"/>
    <col min="12034" max="12034" width="90.7109375" style="439" customWidth="1"/>
    <col min="12035" max="12035" width="12.42578125" style="439" bestFit="1" customWidth="1"/>
    <col min="12036" max="12036" width="11.42578125" style="439" bestFit="1" customWidth="1"/>
    <col min="12037" max="12037" width="17.85546875" style="439" bestFit="1" customWidth="1"/>
    <col min="12038" max="12038" width="9.28515625" style="439" bestFit="1" customWidth="1"/>
    <col min="12039" max="12039" width="9.28515625" style="439" customWidth="1"/>
    <col min="12040" max="12040" width="17.42578125" style="439" bestFit="1" customWidth="1"/>
    <col min="12041" max="12041" width="39.5703125" style="439" bestFit="1" customWidth="1"/>
    <col min="12042" max="12288" width="9.140625" style="439"/>
    <col min="12289" max="12289" width="0" style="439" hidden="1" customWidth="1"/>
    <col min="12290" max="12290" width="90.7109375" style="439" customWidth="1"/>
    <col min="12291" max="12291" width="12.42578125" style="439" bestFit="1" customWidth="1"/>
    <col min="12292" max="12292" width="11.42578125" style="439" bestFit="1" customWidth="1"/>
    <col min="12293" max="12293" width="17.85546875" style="439" bestFit="1" customWidth="1"/>
    <col min="12294" max="12294" width="9.28515625" style="439" bestFit="1" customWidth="1"/>
    <col min="12295" max="12295" width="9.28515625" style="439" customWidth="1"/>
    <col min="12296" max="12296" width="17.42578125" style="439" bestFit="1" customWidth="1"/>
    <col min="12297" max="12297" width="39.5703125" style="439" bestFit="1" customWidth="1"/>
    <col min="12298" max="12544" width="9.140625" style="439"/>
    <col min="12545" max="12545" width="0" style="439" hidden="1" customWidth="1"/>
    <col min="12546" max="12546" width="90.7109375" style="439" customWidth="1"/>
    <col min="12547" max="12547" width="12.42578125" style="439" bestFit="1" customWidth="1"/>
    <col min="12548" max="12548" width="11.42578125" style="439" bestFit="1" customWidth="1"/>
    <col min="12549" max="12549" width="17.85546875" style="439" bestFit="1" customWidth="1"/>
    <col min="12550" max="12550" width="9.28515625" style="439" bestFit="1" customWidth="1"/>
    <col min="12551" max="12551" width="9.28515625" style="439" customWidth="1"/>
    <col min="12552" max="12552" width="17.42578125" style="439" bestFit="1" customWidth="1"/>
    <col min="12553" max="12553" width="39.5703125" style="439" bestFit="1" customWidth="1"/>
    <col min="12554" max="12800" width="9.140625" style="439"/>
    <col min="12801" max="12801" width="0" style="439" hidden="1" customWidth="1"/>
    <col min="12802" max="12802" width="90.7109375" style="439" customWidth="1"/>
    <col min="12803" max="12803" width="12.42578125" style="439" bestFit="1" customWidth="1"/>
    <col min="12804" max="12804" width="11.42578125" style="439" bestFit="1" customWidth="1"/>
    <col min="12805" max="12805" width="17.85546875" style="439" bestFit="1" customWidth="1"/>
    <col min="12806" max="12806" width="9.28515625" style="439" bestFit="1" customWidth="1"/>
    <col min="12807" max="12807" width="9.28515625" style="439" customWidth="1"/>
    <col min="12808" max="12808" width="17.42578125" style="439" bestFit="1" customWidth="1"/>
    <col min="12809" max="12809" width="39.5703125" style="439" bestFit="1" customWidth="1"/>
    <col min="12810" max="13056" width="9.140625" style="439"/>
    <col min="13057" max="13057" width="0" style="439" hidden="1" customWidth="1"/>
    <col min="13058" max="13058" width="90.7109375" style="439" customWidth="1"/>
    <col min="13059" max="13059" width="12.42578125" style="439" bestFit="1" customWidth="1"/>
    <col min="13060" max="13060" width="11.42578125" style="439" bestFit="1" customWidth="1"/>
    <col min="13061" max="13061" width="17.85546875" style="439" bestFit="1" customWidth="1"/>
    <col min="13062" max="13062" width="9.28515625" style="439" bestFit="1" customWidth="1"/>
    <col min="13063" max="13063" width="9.28515625" style="439" customWidth="1"/>
    <col min="13064" max="13064" width="17.42578125" style="439" bestFit="1" customWidth="1"/>
    <col min="13065" max="13065" width="39.5703125" style="439" bestFit="1" customWidth="1"/>
    <col min="13066" max="13312" width="9.140625" style="439"/>
    <col min="13313" max="13313" width="0" style="439" hidden="1" customWidth="1"/>
    <col min="13314" max="13314" width="90.7109375" style="439" customWidth="1"/>
    <col min="13315" max="13315" width="12.42578125" style="439" bestFit="1" customWidth="1"/>
    <col min="13316" max="13316" width="11.42578125" style="439" bestFit="1" customWidth="1"/>
    <col min="13317" max="13317" width="17.85546875" style="439" bestFit="1" customWidth="1"/>
    <col min="13318" max="13318" width="9.28515625" style="439" bestFit="1" customWidth="1"/>
    <col min="13319" max="13319" width="9.28515625" style="439" customWidth="1"/>
    <col min="13320" max="13320" width="17.42578125" style="439" bestFit="1" customWidth="1"/>
    <col min="13321" max="13321" width="39.5703125" style="439" bestFit="1" customWidth="1"/>
    <col min="13322" max="13568" width="9.140625" style="439"/>
    <col min="13569" max="13569" width="0" style="439" hidden="1" customWidth="1"/>
    <col min="13570" max="13570" width="90.7109375" style="439" customWidth="1"/>
    <col min="13571" max="13571" width="12.42578125" style="439" bestFit="1" customWidth="1"/>
    <col min="13572" max="13572" width="11.42578125" style="439" bestFit="1" customWidth="1"/>
    <col min="13573" max="13573" width="17.85546875" style="439" bestFit="1" customWidth="1"/>
    <col min="13574" max="13574" width="9.28515625" style="439" bestFit="1" customWidth="1"/>
    <col min="13575" max="13575" width="9.28515625" style="439" customWidth="1"/>
    <col min="13576" max="13576" width="17.42578125" style="439" bestFit="1" customWidth="1"/>
    <col min="13577" max="13577" width="39.5703125" style="439" bestFit="1" customWidth="1"/>
    <col min="13578" max="13824" width="9.140625" style="439"/>
    <col min="13825" max="13825" width="0" style="439" hidden="1" customWidth="1"/>
    <col min="13826" max="13826" width="90.7109375" style="439" customWidth="1"/>
    <col min="13827" max="13827" width="12.42578125" style="439" bestFit="1" customWidth="1"/>
    <col min="13828" max="13828" width="11.42578125" style="439" bestFit="1" customWidth="1"/>
    <col min="13829" max="13829" width="17.85546875" style="439" bestFit="1" customWidth="1"/>
    <col min="13830" max="13830" width="9.28515625" style="439" bestFit="1" customWidth="1"/>
    <col min="13831" max="13831" width="9.28515625" style="439" customWidth="1"/>
    <col min="13832" max="13832" width="17.42578125" style="439" bestFit="1" customWidth="1"/>
    <col min="13833" max="13833" width="39.5703125" style="439" bestFit="1" customWidth="1"/>
    <col min="13834" max="14080" width="9.140625" style="439"/>
    <col min="14081" max="14081" width="0" style="439" hidden="1" customWidth="1"/>
    <col min="14082" max="14082" width="90.7109375" style="439" customWidth="1"/>
    <col min="14083" max="14083" width="12.42578125" style="439" bestFit="1" customWidth="1"/>
    <col min="14084" max="14084" width="11.42578125" style="439" bestFit="1" customWidth="1"/>
    <col min="14085" max="14085" width="17.85546875" style="439" bestFit="1" customWidth="1"/>
    <col min="14086" max="14086" width="9.28515625" style="439" bestFit="1" customWidth="1"/>
    <col min="14087" max="14087" width="9.28515625" style="439" customWidth="1"/>
    <col min="14088" max="14088" width="17.42578125" style="439" bestFit="1" customWidth="1"/>
    <col min="14089" max="14089" width="39.5703125" style="439" bestFit="1" customWidth="1"/>
    <col min="14090" max="14336" width="9.140625" style="439"/>
    <col min="14337" max="14337" width="0" style="439" hidden="1" customWidth="1"/>
    <col min="14338" max="14338" width="90.7109375" style="439" customWidth="1"/>
    <col min="14339" max="14339" width="12.42578125" style="439" bestFit="1" customWidth="1"/>
    <col min="14340" max="14340" width="11.42578125" style="439" bestFit="1" customWidth="1"/>
    <col min="14341" max="14341" width="17.85546875" style="439" bestFit="1" customWidth="1"/>
    <col min="14342" max="14342" width="9.28515625" style="439" bestFit="1" customWidth="1"/>
    <col min="14343" max="14343" width="9.28515625" style="439" customWidth="1"/>
    <col min="14344" max="14344" width="17.42578125" style="439" bestFit="1" customWidth="1"/>
    <col min="14345" max="14345" width="39.5703125" style="439" bestFit="1" customWidth="1"/>
    <col min="14346" max="14592" width="9.140625" style="439"/>
    <col min="14593" max="14593" width="0" style="439" hidden="1" customWidth="1"/>
    <col min="14594" max="14594" width="90.7109375" style="439" customWidth="1"/>
    <col min="14595" max="14595" width="12.42578125" style="439" bestFit="1" customWidth="1"/>
    <col min="14596" max="14596" width="11.42578125" style="439" bestFit="1" customWidth="1"/>
    <col min="14597" max="14597" width="17.85546875" style="439" bestFit="1" customWidth="1"/>
    <col min="14598" max="14598" width="9.28515625" style="439" bestFit="1" customWidth="1"/>
    <col min="14599" max="14599" width="9.28515625" style="439" customWidth="1"/>
    <col min="14600" max="14600" width="17.42578125" style="439" bestFit="1" customWidth="1"/>
    <col min="14601" max="14601" width="39.5703125" style="439" bestFit="1" customWidth="1"/>
    <col min="14602" max="14848" width="9.140625" style="439"/>
    <col min="14849" max="14849" width="0" style="439" hidden="1" customWidth="1"/>
    <col min="14850" max="14850" width="90.7109375" style="439" customWidth="1"/>
    <col min="14851" max="14851" width="12.42578125" style="439" bestFit="1" customWidth="1"/>
    <col min="14852" max="14852" width="11.42578125" style="439" bestFit="1" customWidth="1"/>
    <col min="14853" max="14853" width="17.85546875" style="439" bestFit="1" customWidth="1"/>
    <col min="14854" max="14854" width="9.28515625" style="439" bestFit="1" customWidth="1"/>
    <col min="14855" max="14855" width="9.28515625" style="439" customWidth="1"/>
    <col min="14856" max="14856" width="17.42578125" style="439" bestFit="1" customWidth="1"/>
    <col min="14857" max="14857" width="39.5703125" style="439" bestFit="1" customWidth="1"/>
    <col min="14858" max="15104" width="9.140625" style="439"/>
    <col min="15105" max="15105" width="0" style="439" hidden="1" customWidth="1"/>
    <col min="15106" max="15106" width="90.7109375" style="439" customWidth="1"/>
    <col min="15107" max="15107" width="12.42578125" style="439" bestFit="1" customWidth="1"/>
    <col min="15108" max="15108" width="11.42578125" style="439" bestFit="1" customWidth="1"/>
    <col min="15109" max="15109" width="17.85546875" style="439" bestFit="1" customWidth="1"/>
    <col min="15110" max="15110" width="9.28515625" style="439" bestFit="1" customWidth="1"/>
    <col min="15111" max="15111" width="9.28515625" style="439" customWidth="1"/>
    <col min="15112" max="15112" width="17.42578125" style="439" bestFit="1" customWidth="1"/>
    <col min="15113" max="15113" width="39.5703125" style="439" bestFit="1" customWidth="1"/>
    <col min="15114" max="15360" width="9.140625" style="439"/>
    <col min="15361" max="15361" width="0" style="439" hidden="1" customWidth="1"/>
    <col min="15362" max="15362" width="90.7109375" style="439" customWidth="1"/>
    <col min="15363" max="15363" width="12.42578125" style="439" bestFit="1" customWidth="1"/>
    <col min="15364" max="15364" width="11.42578125" style="439" bestFit="1" customWidth="1"/>
    <col min="15365" max="15365" width="17.85546875" style="439" bestFit="1" customWidth="1"/>
    <col min="15366" max="15366" width="9.28515625" style="439" bestFit="1" customWidth="1"/>
    <col min="15367" max="15367" width="9.28515625" style="439" customWidth="1"/>
    <col min="15368" max="15368" width="17.42578125" style="439" bestFit="1" customWidth="1"/>
    <col min="15369" max="15369" width="39.5703125" style="439" bestFit="1" customWidth="1"/>
    <col min="15370" max="15616" width="9.140625" style="439"/>
    <col min="15617" max="15617" width="0" style="439" hidden="1" customWidth="1"/>
    <col min="15618" max="15618" width="90.7109375" style="439" customWidth="1"/>
    <col min="15619" max="15619" width="12.42578125" style="439" bestFit="1" customWidth="1"/>
    <col min="15620" max="15620" width="11.42578125" style="439" bestFit="1" customWidth="1"/>
    <col min="15621" max="15621" width="17.85546875" style="439" bestFit="1" customWidth="1"/>
    <col min="15622" max="15622" width="9.28515625" style="439" bestFit="1" customWidth="1"/>
    <col min="15623" max="15623" width="9.28515625" style="439" customWidth="1"/>
    <col min="15624" max="15624" width="17.42578125" style="439" bestFit="1" customWidth="1"/>
    <col min="15625" max="15625" width="39.5703125" style="439" bestFit="1" customWidth="1"/>
    <col min="15626" max="15872" width="9.140625" style="439"/>
    <col min="15873" max="15873" width="0" style="439" hidden="1" customWidth="1"/>
    <col min="15874" max="15874" width="90.7109375" style="439" customWidth="1"/>
    <col min="15875" max="15875" width="12.42578125" style="439" bestFit="1" customWidth="1"/>
    <col min="15876" max="15876" width="11.42578125" style="439" bestFit="1" customWidth="1"/>
    <col min="15877" max="15877" width="17.85546875" style="439" bestFit="1" customWidth="1"/>
    <col min="15878" max="15878" width="9.28515625" style="439" bestFit="1" customWidth="1"/>
    <col min="15879" max="15879" width="9.28515625" style="439" customWidth="1"/>
    <col min="15880" max="15880" width="17.42578125" style="439" bestFit="1" customWidth="1"/>
    <col min="15881" max="15881" width="39.5703125" style="439" bestFit="1" customWidth="1"/>
    <col min="15882" max="16128" width="9.140625" style="439"/>
    <col min="16129" max="16129" width="0" style="439" hidden="1" customWidth="1"/>
    <col min="16130" max="16130" width="90.7109375" style="439" customWidth="1"/>
    <col min="16131" max="16131" width="12.42578125" style="439" bestFit="1" customWidth="1"/>
    <col min="16132" max="16132" width="11.42578125" style="439" bestFit="1" customWidth="1"/>
    <col min="16133" max="16133" width="17.85546875" style="439" bestFit="1" customWidth="1"/>
    <col min="16134" max="16134" width="9.28515625" style="439" bestFit="1" customWidth="1"/>
    <col min="16135" max="16135" width="9.28515625" style="439" customWidth="1"/>
    <col min="16136" max="16136" width="17.42578125" style="439" bestFit="1" customWidth="1"/>
    <col min="16137" max="16137" width="39.5703125" style="439" bestFit="1" customWidth="1"/>
    <col min="16138" max="16384" width="9.140625" style="439"/>
  </cols>
  <sheetData>
    <row r="1" spans="2:26" customFormat="1" x14ac:dyDescent="0.25">
      <c r="B1" s="126" t="s">
        <v>2</v>
      </c>
      <c r="C1" s="127"/>
      <c r="D1" s="149"/>
      <c r="E1" s="129"/>
      <c r="F1" s="130"/>
      <c r="G1" s="130"/>
      <c r="H1" s="131"/>
      <c r="I1" s="132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</row>
    <row r="2" spans="2:26" customFormat="1" x14ac:dyDescent="0.25">
      <c r="B2" s="134" t="s">
        <v>642</v>
      </c>
      <c r="C2" s="271"/>
      <c r="D2" s="440"/>
      <c r="E2" s="271"/>
      <c r="F2" s="441"/>
      <c r="G2" s="441"/>
      <c r="H2" s="150"/>
      <c r="I2" s="132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</row>
    <row r="3" spans="2:26" customFormat="1" x14ac:dyDescent="0.25">
      <c r="B3" s="22" t="s">
        <v>768</v>
      </c>
      <c r="C3" s="274"/>
      <c r="D3" s="442"/>
      <c r="E3" s="274"/>
      <c r="F3" s="443"/>
      <c r="G3" s="443"/>
      <c r="H3" s="138"/>
      <c r="I3" s="132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</row>
    <row r="4" spans="2:26" customFormat="1" x14ac:dyDescent="0.25">
      <c r="B4" s="134"/>
      <c r="C4" s="274"/>
      <c r="D4" s="442"/>
      <c r="E4" s="274"/>
      <c r="F4" s="443"/>
      <c r="G4" s="443"/>
      <c r="H4" s="138"/>
      <c r="I4" s="132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</row>
    <row r="5" spans="2:26" customFormat="1" ht="45" x14ac:dyDescent="0.25">
      <c r="B5" s="151" t="s">
        <v>4</v>
      </c>
      <c r="C5" s="48" t="s">
        <v>5</v>
      </c>
      <c r="D5" s="152" t="s">
        <v>6</v>
      </c>
      <c r="E5" s="211" t="s">
        <v>7</v>
      </c>
      <c r="F5" s="153" t="s">
        <v>8</v>
      </c>
      <c r="G5" s="154" t="s">
        <v>9</v>
      </c>
      <c r="H5" s="155" t="s">
        <v>10</v>
      </c>
      <c r="I5" s="132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</row>
    <row r="6" spans="2:26" customFormat="1" x14ac:dyDescent="0.25">
      <c r="B6" s="156" t="s">
        <v>11</v>
      </c>
      <c r="C6" s="115"/>
      <c r="D6" s="157"/>
      <c r="E6" s="277"/>
      <c r="F6" s="158"/>
      <c r="G6" s="159"/>
      <c r="H6" s="160"/>
      <c r="I6" s="132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</row>
    <row r="7" spans="2:26" customFormat="1" x14ac:dyDescent="0.25">
      <c r="B7" s="156" t="s">
        <v>12</v>
      </c>
      <c r="C7" s="115"/>
      <c r="D7" s="157"/>
      <c r="E7" s="277"/>
      <c r="F7" s="158"/>
      <c r="G7" s="159"/>
      <c r="H7" s="160"/>
      <c r="I7" s="132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</row>
    <row r="8" spans="2:26" customFormat="1" x14ac:dyDescent="0.25">
      <c r="B8" s="156" t="s">
        <v>13</v>
      </c>
      <c r="C8" s="115"/>
      <c r="D8" s="157"/>
      <c r="E8" s="277"/>
      <c r="F8" s="158"/>
      <c r="G8" s="159"/>
      <c r="H8" s="160"/>
      <c r="I8" s="132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</row>
    <row r="9" spans="2:26" customFormat="1" x14ac:dyDescent="0.25">
      <c r="B9" s="161" t="s">
        <v>816</v>
      </c>
      <c r="C9" s="162" t="s">
        <v>15</v>
      </c>
      <c r="D9" s="163">
        <v>180</v>
      </c>
      <c r="E9" s="444">
        <v>1935.48</v>
      </c>
      <c r="F9" s="445">
        <v>7.83</v>
      </c>
      <c r="G9" s="446">
        <v>3.7074999999999996</v>
      </c>
      <c r="H9" s="164" t="s">
        <v>464</v>
      </c>
      <c r="I9" s="132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</row>
    <row r="10" spans="2:26" customFormat="1" x14ac:dyDescent="0.25">
      <c r="B10" s="161" t="s">
        <v>643</v>
      </c>
      <c r="C10" s="162" t="s">
        <v>15</v>
      </c>
      <c r="D10" s="163">
        <v>150</v>
      </c>
      <c r="E10" s="444">
        <v>1561.9</v>
      </c>
      <c r="F10" s="445">
        <v>6.32</v>
      </c>
      <c r="G10" s="446">
        <v>3.7218</v>
      </c>
      <c r="H10" s="164" t="s">
        <v>644</v>
      </c>
      <c r="I10" s="132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</row>
    <row r="11" spans="2:26" customFormat="1" x14ac:dyDescent="0.25">
      <c r="B11" s="161" t="s">
        <v>830</v>
      </c>
      <c r="C11" s="162" t="s">
        <v>230</v>
      </c>
      <c r="D11" s="163">
        <v>135</v>
      </c>
      <c r="E11" s="444">
        <v>1383.67</v>
      </c>
      <c r="F11" s="445">
        <v>5.6</v>
      </c>
      <c r="G11" s="446">
        <v>3.9796999999999998</v>
      </c>
      <c r="H11" s="164" t="s">
        <v>831</v>
      </c>
      <c r="I11" s="132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</row>
    <row r="12" spans="2:26" customFormat="1" x14ac:dyDescent="0.25">
      <c r="B12" s="161" t="s">
        <v>194</v>
      </c>
      <c r="C12" s="162" t="s">
        <v>15</v>
      </c>
      <c r="D12" s="163">
        <v>100</v>
      </c>
      <c r="E12" s="444">
        <v>1081.47</v>
      </c>
      <c r="F12" s="445">
        <v>4.37</v>
      </c>
      <c r="G12" s="446">
        <v>3.7105999999999999</v>
      </c>
      <c r="H12" s="164" t="s">
        <v>195</v>
      </c>
      <c r="I12" s="132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</row>
    <row r="13" spans="2:26" customFormat="1" x14ac:dyDescent="0.25">
      <c r="B13" s="447" t="s">
        <v>77</v>
      </c>
      <c r="C13" s="162"/>
      <c r="D13" s="165"/>
      <c r="E13" s="448">
        <f>SUM(E9:E12)</f>
        <v>5962.52</v>
      </c>
      <c r="F13" s="448">
        <f>SUM(F6:F12)</f>
        <v>24.12</v>
      </c>
      <c r="G13" s="449"/>
      <c r="H13" s="166"/>
      <c r="I13" s="132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</row>
    <row r="14" spans="2:26" customFormat="1" x14ac:dyDescent="0.25">
      <c r="B14" s="167" t="s">
        <v>352</v>
      </c>
      <c r="C14" s="223"/>
      <c r="D14" s="168"/>
      <c r="E14" s="450"/>
      <c r="F14" s="450"/>
      <c r="G14" s="451"/>
      <c r="H14" s="169"/>
      <c r="I14" s="132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</row>
    <row r="15" spans="2:26" customFormat="1" x14ac:dyDescent="0.25">
      <c r="B15" s="167" t="s">
        <v>13</v>
      </c>
      <c r="C15" s="223"/>
      <c r="D15" s="168"/>
      <c r="E15" s="450"/>
      <c r="F15" s="450"/>
      <c r="G15" s="451"/>
      <c r="H15" s="169"/>
      <c r="I15" s="132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</row>
    <row r="16" spans="2:26" customFormat="1" x14ac:dyDescent="0.25">
      <c r="B16" s="170" t="s">
        <v>465</v>
      </c>
      <c r="C16" s="235" t="s">
        <v>15</v>
      </c>
      <c r="D16" s="168">
        <v>190</v>
      </c>
      <c r="E16" s="452">
        <v>2545.15</v>
      </c>
      <c r="F16" s="446">
        <v>10.3</v>
      </c>
      <c r="G16" s="445">
        <v>4.2349999999999994</v>
      </c>
      <c r="H16" s="166" t="s">
        <v>466</v>
      </c>
      <c r="I16" s="132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</row>
    <row r="17" spans="2:26" customFormat="1" x14ac:dyDescent="0.25">
      <c r="B17" s="453" t="s">
        <v>645</v>
      </c>
      <c r="C17" s="235" t="s">
        <v>30</v>
      </c>
      <c r="D17" s="168">
        <v>180</v>
      </c>
      <c r="E17" s="452">
        <v>2410.0500000000002</v>
      </c>
      <c r="F17" s="446">
        <v>9.75</v>
      </c>
      <c r="G17" s="445">
        <v>4.3399000000000001</v>
      </c>
      <c r="H17" s="166" t="s">
        <v>646</v>
      </c>
      <c r="I17" s="132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</row>
    <row r="18" spans="2:26" customFormat="1" x14ac:dyDescent="0.25">
      <c r="B18" s="170" t="s">
        <v>467</v>
      </c>
      <c r="C18" s="235" t="s">
        <v>15</v>
      </c>
      <c r="D18" s="168">
        <v>110</v>
      </c>
      <c r="E18" s="452">
        <v>1098.92</v>
      </c>
      <c r="F18" s="446">
        <v>4.45</v>
      </c>
      <c r="G18" s="445">
        <v>4.0048000000000004</v>
      </c>
      <c r="H18" s="166" t="s">
        <v>468</v>
      </c>
      <c r="I18" s="132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</row>
    <row r="19" spans="2:26" customFormat="1" x14ac:dyDescent="0.25">
      <c r="B19" s="454" t="s">
        <v>77</v>
      </c>
      <c r="C19" s="223"/>
      <c r="D19" s="168"/>
      <c r="E19" s="455">
        <f>SUM(E16:E18)</f>
        <v>6054.1200000000008</v>
      </c>
      <c r="F19" s="455">
        <f>SUM(F16:F18)</f>
        <v>24.5</v>
      </c>
      <c r="G19" s="451"/>
      <c r="H19" s="169"/>
      <c r="I19" s="132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</row>
    <row r="20" spans="2:26" customFormat="1" x14ac:dyDescent="0.25">
      <c r="B20" s="454" t="s">
        <v>84</v>
      </c>
      <c r="C20" s="223"/>
      <c r="D20" s="168"/>
      <c r="E20" s="450"/>
      <c r="F20" s="450"/>
      <c r="G20" s="451"/>
      <c r="H20" s="169"/>
      <c r="I20" s="132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</row>
    <row r="21" spans="2:26" customFormat="1" x14ac:dyDescent="0.25">
      <c r="B21" s="454" t="s">
        <v>83</v>
      </c>
      <c r="C21" s="223"/>
      <c r="D21" s="168"/>
      <c r="E21" s="450"/>
      <c r="F21" s="450"/>
      <c r="G21" s="451"/>
      <c r="H21" s="169"/>
      <c r="I21" s="132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</row>
    <row r="22" spans="2:26" customFormat="1" x14ac:dyDescent="0.25">
      <c r="B22" s="453" t="s">
        <v>383</v>
      </c>
      <c r="C22" s="235" t="s">
        <v>88</v>
      </c>
      <c r="D22" s="168">
        <v>100000</v>
      </c>
      <c r="E22" s="452">
        <v>99.93</v>
      </c>
      <c r="F22" s="452">
        <v>0.4</v>
      </c>
      <c r="G22" s="456">
        <v>3.4015999999999997</v>
      </c>
      <c r="H22" s="166" t="s">
        <v>384</v>
      </c>
      <c r="I22" s="132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</row>
    <row r="23" spans="2:26" customFormat="1" x14ac:dyDescent="0.25">
      <c r="B23" s="454" t="s">
        <v>77</v>
      </c>
      <c r="C23" s="223"/>
      <c r="D23" s="168"/>
      <c r="E23" s="457">
        <f>SUM(E22:E22)</f>
        <v>99.93</v>
      </c>
      <c r="F23" s="457">
        <f>SUM(F22:F22)</f>
        <v>0.4</v>
      </c>
      <c r="G23" s="451"/>
      <c r="H23" s="169"/>
      <c r="I23" s="132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</row>
    <row r="24" spans="2:26" customFormat="1" x14ac:dyDescent="0.25">
      <c r="B24" s="156" t="s">
        <v>390</v>
      </c>
      <c r="C24" s="115"/>
      <c r="D24" s="157"/>
      <c r="E24" s="277"/>
      <c r="F24" s="159"/>
      <c r="G24" s="158"/>
      <c r="H24" s="169"/>
      <c r="I24" s="132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</row>
    <row r="25" spans="2:26" customFormat="1" x14ac:dyDescent="0.25">
      <c r="B25" s="156" t="s">
        <v>648</v>
      </c>
      <c r="C25" s="43"/>
      <c r="D25" s="171"/>
      <c r="E25" s="172">
        <v>12530.47</v>
      </c>
      <c r="F25" s="458">
        <v>50.69</v>
      </c>
      <c r="G25" s="446"/>
      <c r="H25" s="173"/>
      <c r="I25" s="132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</row>
    <row r="26" spans="2:26" customFormat="1" x14ac:dyDescent="0.25">
      <c r="B26" s="156" t="s">
        <v>100</v>
      </c>
      <c r="C26" s="43"/>
      <c r="D26" s="171"/>
      <c r="E26" s="172">
        <v>72.750000000001819</v>
      </c>
      <c r="F26" s="458">
        <v>0.28999999999999998</v>
      </c>
      <c r="G26" s="446"/>
      <c r="H26" s="173"/>
      <c r="I26" s="132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</row>
    <row r="27" spans="2:26" customFormat="1" x14ac:dyDescent="0.25">
      <c r="B27" s="174" t="s">
        <v>101</v>
      </c>
      <c r="C27" s="175"/>
      <c r="D27" s="176"/>
      <c r="E27" s="177">
        <f>+E25+E26+E13+E19+E23</f>
        <v>24719.79</v>
      </c>
      <c r="F27" s="177">
        <f>+F25+F26+F13+F19+F23</f>
        <v>100</v>
      </c>
      <c r="G27" s="178"/>
      <c r="H27" s="179"/>
      <c r="I27" s="132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</row>
    <row r="28" spans="2:26" customFormat="1" x14ac:dyDescent="0.25">
      <c r="B28" s="161" t="s">
        <v>203</v>
      </c>
      <c r="C28" s="304"/>
      <c r="D28" s="305"/>
      <c r="E28" s="180"/>
      <c r="F28" s="459"/>
      <c r="G28" s="459"/>
      <c r="H28" s="181"/>
      <c r="I28" s="132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</row>
    <row r="29" spans="2:26" customFormat="1" x14ac:dyDescent="0.25">
      <c r="B29" s="537" t="s">
        <v>103</v>
      </c>
      <c r="C29" s="506"/>
      <c r="D29" s="506"/>
      <c r="E29" s="506"/>
      <c r="F29" s="506"/>
      <c r="G29" s="506"/>
      <c r="H29" s="538"/>
      <c r="I29" s="182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</row>
    <row r="30" spans="2:26" customFormat="1" x14ac:dyDescent="0.25">
      <c r="B30" s="488" t="s">
        <v>104</v>
      </c>
      <c r="C30" s="483"/>
      <c r="D30" s="483"/>
      <c r="E30" s="483"/>
      <c r="F30" s="483"/>
      <c r="G30" s="483"/>
      <c r="H30" s="489"/>
      <c r="I30" s="182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</row>
    <row r="31" spans="2:26" customFormat="1" x14ac:dyDescent="0.25">
      <c r="B31" s="537" t="s">
        <v>105</v>
      </c>
      <c r="C31" s="506"/>
      <c r="D31" s="506"/>
      <c r="E31" s="506"/>
      <c r="F31" s="506"/>
      <c r="G31" s="506"/>
      <c r="H31" s="538"/>
      <c r="I31" s="182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</row>
  </sheetData>
  <mergeCells count="2">
    <mergeCell ref="B29:H29"/>
    <mergeCell ref="B31:H3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B1" zoomScale="85" zoomScaleNormal="85" workbookViewId="0">
      <selection activeCell="D12" sqref="D12"/>
    </sheetView>
  </sheetViews>
  <sheetFormatPr defaultRowHeight="15" x14ac:dyDescent="0.25"/>
  <cols>
    <col min="1" max="1" width="6.7109375" style="439" hidden="1" customWidth="1"/>
    <col min="2" max="2" width="89.7109375" style="439" customWidth="1"/>
    <col min="3" max="3" width="15.85546875" style="439" customWidth="1"/>
    <col min="4" max="4" width="11.42578125" style="460" bestFit="1" customWidth="1"/>
    <col min="5" max="5" width="17.85546875" style="439" bestFit="1" customWidth="1"/>
    <col min="6" max="6" width="9.28515625" style="439" bestFit="1" customWidth="1"/>
    <col min="7" max="7" width="9.28515625" style="439" customWidth="1"/>
    <col min="8" max="8" width="17.42578125" style="439" bestFit="1" customWidth="1"/>
    <col min="9" max="9" width="39.5703125" style="132" bestFit="1" customWidth="1"/>
    <col min="10" max="256" width="9.140625" style="439"/>
    <col min="257" max="257" width="0" style="439" hidden="1" customWidth="1"/>
    <col min="258" max="258" width="111.5703125" style="439" customWidth="1"/>
    <col min="259" max="259" width="15.85546875" style="439" customWidth="1"/>
    <col min="260" max="260" width="11.42578125" style="439" bestFit="1" customWidth="1"/>
    <col min="261" max="261" width="17.85546875" style="439" bestFit="1" customWidth="1"/>
    <col min="262" max="262" width="9.28515625" style="439" bestFit="1" customWidth="1"/>
    <col min="263" max="263" width="9.28515625" style="439" customWidth="1"/>
    <col min="264" max="264" width="17.42578125" style="439" bestFit="1" customWidth="1"/>
    <col min="265" max="265" width="39.5703125" style="439" bestFit="1" customWidth="1"/>
    <col min="266" max="512" width="9.140625" style="439"/>
    <col min="513" max="513" width="0" style="439" hidden="1" customWidth="1"/>
    <col min="514" max="514" width="111.5703125" style="439" customWidth="1"/>
    <col min="515" max="515" width="15.85546875" style="439" customWidth="1"/>
    <col min="516" max="516" width="11.42578125" style="439" bestFit="1" customWidth="1"/>
    <col min="517" max="517" width="17.85546875" style="439" bestFit="1" customWidth="1"/>
    <col min="518" max="518" width="9.28515625" style="439" bestFit="1" customWidth="1"/>
    <col min="519" max="519" width="9.28515625" style="439" customWidth="1"/>
    <col min="520" max="520" width="17.42578125" style="439" bestFit="1" customWidth="1"/>
    <col min="521" max="521" width="39.5703125" style="439" bestFit="1" customWidth="1"/>
    <col min="522" max="768" width="9.140625" style="439"/>
    <col min="769" max="769" width="0" style="439" hidden="1" customWidth="1"/>
    <col min="770" max="770" width="111.5703125" style="439" customWidth="1"/>
    <col min="771" max="771" width="15.85546875" style="439" customWidth="1"/>
    <col min="772" max="772" width="11.42578125" style="439" bestFit="1" customWidth="1"/>
    <col min="773" max="773" width="17.85546875" style="439" bestFit="1" customWidth="1"/>
    <col min="774" max="774" width="9.28515625" style="439" bestFit="1" customWidth="1"/>
    <col min="775" max="775" width="9.28515625" style="439" customWidth="1"/>
    <col min="776" max="776" width="17.42578125" style="439" bestFit="1" customWidth="1"/>
    <col min="777" max="777" width="39.5703125" style="439" bestFit="1" customWidth="1"/>
    <col min="778" max="1024" width="9.140625" style="439"/>
    <col min="1025" max="1025" width="0" style="439" hidden="1" customWidth="1"/>
    <col min="1026" max="1026" width="111.5703125" style="439" customWidth="1"/>
    <col min="1027" max="1027" width="15.85546875" style="439" customWidth="1"/>
    <col min="1028" max="1028" width="11.42578125" style="439" bestFit="1" customWidth="1"/>
    <col min="1029" max="1029" width="17.85546875" style="439" bestFit="1" customWidth="1"/>
    <col min="1030" max="1030" width="9.28515625" style="439" bestFit="1" customWidth="1"/>
    <col min="1031" max="1031" width="9.28515625" style="439" customWidth="1"/>
    <col min="1032" max="1032" width="17.42578125" style="439" bestFit="1" customWidth="1"/>
    <col min="1033" max="1033" width="39.5703125" style="439" bestFit="1" customWidth="1"/>
    <col min="1034" max="1280" width="9.140625" style="439"/>
    <col min="1281" max="1281" width="0" style="439" hidden="1" customWidth="1"/>
    <col min="1282" max="1282" width="111.5703125" style="439" customWidth="1"/>
    <col min="1283" max="1283" width="15.85546875" style="439" customWidth="1"/>
    <col min="1284" max="1284" width="11.42578125" style="439" bestFit="1" customWidth="1"/>
    <col min="1285" max="1285" width="17.85546875" style="439" bestFit="1" customWidth="1"/>
    <col min="1286" max="1286" width="9.28515625" style="439" bestFit="1" customWidth="1"/>
    <col min="1287" max="1287" width="9.28515625" style="439" customWidth="1"/>
    <col min="1288" max="1288" width="17.42578125" style="439" bestFit="1" customWidth="1"/>
    <col min="1289" max="1289" width="39.5703125" style="439" bestFit="1" customWidth="1"/>
    <col min="1290" max="1536" width="9.140625" style="439"/>
    <col min="1537" max="1537" width="0" style="439" hidden="1" customWidth="1"/>
    <col min="1538" max="1538" width="111.5703125" style="439" customWidth="1"/>
    <col min="1539" max="1539" width="15.85546875" style="439" customWidth="1"/>
    <col min="1540" max="1540" width="11.42578125" style="439" bestFit="1" customWidth="1"/>
    <col min="1541" max="1541" width="17.85546875" style="439" bestFit="1" customWidth="1"/>
    <col min="1542" max="1542" width="9.28515625" style="439" bestFit="1" customWidth="1"/>
    <col min="1543" max="1543" width="9.28515625" style="439" customWidth="1"/>
    <col min="1544" max="1544" width="17.42578125" style="439" bestFit="1" customWidth="1"/>
    <col min="1545" max="1545" width="39.5703125" style="439" bestFit="1" customWidth="1"/>
    <col min="1546" max="1792" width="9.140625" style="439"/>
    <col min="1793" max="1793" width="0" style="439" hidden="1" customWidth="1"/>
    <col min="1794" max="1794" width="111.5703125" style="439" customWidth="1"/>
    <col min="1795" max="1795" width="15.85546875" style="439" customWidth="1"/>
    <col min="1796" max="1796" width="11.42578125" style="439" bestFit="1" customWidth="1"/>
    <col min="1797" max="1797" width="17.85546875" style="439" bestFit="1" customWidth="1"/>
    <col min="1798" max="1798" width="9.28515625" style="439" bestFit="1" customWidth="1"/>
    <col min="1799" max="1799" width="9.28515625" style="439" customWidth="1"/>
    <col min="1800" max="1800" width="17.42578125" style="439" bestFit="1" customWidth="1"/>
    <col min="1801" max="1801" width="39.5703125" style="439" bestFit="1" customWidth="1"/>
    <col min="1802" max="2048" width="9.140625" style="439"/>
    <col min="2049" max="2049" width="0" style="439" hidden="1" customWidth="1"/>
    <col min="2050" max="2050" width="111.5703125" style="439" customWidth="1"/>
    <col min="2051" max="2051" width="15.85546875" style="439" customWidth="1"/>
    <col min="2052" max="2052" width="11.42578125" style="439" bestFit="1" customWidth="1"/>
    <col min="2053" max="2053" width="17.85546875" style="439" bestFit="1" customWidth="1"/>
    <col min="2054" max="2054" width="9.28515625" style="439" bestFit="1" customWidth="1"/>
    <col min="2055" max="2055" width="9.28515625" style="439" customWidth="1"/>
    <col min="2056" max="2056" width="17.42578125" style="439" bestFit="1" customWidth="1"/>
    <col min="2057" max="2057" width="39.5703125" style="439" bestFit="1" customWidth="1"/>
    <col min="2058" max="2304" width="9.140625" style="439"/>
    <col min="2305" max="2305" width="0" style="439" hidden="1" customWidth="1"/>
    <col min="2306" max="2306" width="111.5703125" style="439" customWidth="1"/>
    <col min="2307" max="2307" width="15.85546875" style="439" customWidth="1"/>
    <col min="2308" max="2308" width="11.42578125" style="439" bestFit="1" customWidth="1"/>
    <col min="2309" max="2309" width="17.85546875" style="439" bestFit="1" customWidth="1"/>
    <col min="2310" max="2310" width="9.28515625" style="439" bestFit="1" customWidth="1"/>
    <col min="2311" max="2311" width="9.28515625" style="439" customWidth="1"/>
    <col min="2312" max="2312" width="17.42578125" style="439" bestFit="1" customWidth="1"/>
    <col min="2313" max="2313" width="39.5703125" style="439" bestFit="1" customWidth="1"/>
    <col min="2314" max="2560" width="9.140625" style="439"/>
    <col min="2561" max="2561" width="0" style="439" hidden="1" customWidth="1"/>
    <col min="2562" max="2562" width="111.5703125" style="439" customWidth="1"/>
    <col min="2563" max="2563" width="15.85546875" style="439" customWidth="1"/>
    <col min="2564" max="2564" width="11.42578125" style="439" bestFit="1" customWidth="1"/>
    <col min="2565" max="2565" width="17.85546875" style="439" bestFit="1" customWidth="1"/>
    <col min="2566" max="2566" width="9.28515625" style="439" bestFit="1" customWidth="1"/>
    <col min="2567" max="2567" width="9.28515625" style="439" customWidth="1"/>
    <col min="2568" max="2568" width="17.42578125" style="439" bestFit="1" customWidth="1"/>
    <col min="2569" max="2569" width="39.5703125" style="439" bestFit="1" customWidth="1"/>
    <col min="2570" max="2816" width="9.140625" style="439"/>
    <col min="2817" max="2817" width="0" style="439" hidden="1" customWidth="1"/>
    <col min="2818" max="2818" width="111.5703125" style="439" customWidth="1"/>
    <col min="2819" max="2819" width="15.85546875" style="439" customWidth="1"/>
    <col min="2820" max="2820" width="11.42578125" style="439" bestFit="1" customWidth="1"/>
    <col min="2821" max="2821" width="17.85546875" style="439" bestFit="1" customWidth="1"/>
    <col min="2822" max="2822" width="9.28515625" style="439" bestFit="1" customWidth="1"/>
    <col min="2823" max="2823" width="9.28515625" style="439" customWidth="1"/>
    <col min="2824" max="2824" width="17.42578125" style="439" bestFit="1" customWidth="1"/>
    <col min="2825" max="2825" width="39.5703125" style="439" bestFit="1" customWidth="1"/>
    <col min="2826" max="3072" width="9.140625" style="439"/>
    <col min="3073" max="3073" width="0" style="439" hidden="1" customWidth="1"/>
    <col min="3074" max="3074" width="111.5703125" style="439" customWidth="1"/>
    <col min="3075" max="3075" width="15.85546875" style="439" customWidth="1"/>
    <col min="3076" max="3076" width="11.42578125" style="439" bestFit="1" customWidth="1"/>
    <col min="3077" max="3077" width="17.85546875" style="439" bestFit="1" customWidth="1"/>
    <col min="3078" max="3078" width="9.28515625" style="439" bestFit="1" customWidth="1"/>
    <col min="3079" max="3079" width="9.28515625" style="439" customWidth="1"/>
    <col min="3080" max="3080" width="17.42578125" style="439" bestFit="1" customWidth="1"/>
    <col min="3081" max="3081" width="39.5703125" style="439" bestFit="1" customWidth="1"/>
    <col min="3082" max="3328" width="9.140625" style="439"/>
    <col min="3329" max="3329" width="0" style="439" hidden="1" customWidth="1"/>
    <col min="3330" max="3330" width="111.5703125" style="439" customWidth="1"/>
    <col min="3331" max="3331" width="15.85546875" style="439" customWidth="1"/>
    <col min="3332" max="3332" width="11.42578125" style="439" bestFit="1" customWidth="1"/>
    <col min="3333" max="3333" width="17.85546875" style="439" bestFit="1" customWidth="1"/>
    <col min="3334" max="3334" width="9.28515625" style="439" bestFit="1" customWidth="1"/>
    <col min="3335" max="3335" width="9.28515625" style="439" customWidth="1"/>
    <col min="3336" max="3336" width="17.42578125" style="439" bestFit="1" customWidth="1"/>
    <col min="3337" max="3337" width="39.5703125" style="439" bestFit="1" customWidth="1"/>
    <col min="3338" max="3584" width="9.140625" style="439"/>
    <col min="3585" max="3585" width="0" style="439" hidden="1" customWidth="1"/>
    <col min="3586" max="3586" width="111.5703125" style="439" customWidth="1"/>
    <col min="3587" max="3587" width="15.85546875" style="439" customWidth="1"/>
    <col min="3588" max="3588" width="11.42578125" style="439" bestFit="1" customWidth="1"/>
    <col min="3589" max="3589" width="17.85546875" style="439" bestFit="1" customWidth="1"/>
    <col min="3590" max="3590" width="9.28515625" style="439" bestFit="1" customWidth="1"/>
    <col min="3591" max="3591" width="9.28515625" style="439" customWidth="1"/>
    <col min="3592" max="3592" width="17.42578125" style="439" bestFit="1" customWidth="1"/>
    <col min="3593" max="3593" width="39.5703125" style="439" bestFit="1" customWidth="1"/>
    <col min="3594" max="3840" width="9.140625" style="439"/>
    <col min="3841" max="3841" width="0" style="439" hidden="1" customWidth="1"/>
    <col min="3842" max="3842" width="111.5703125" style="439" customWidth="1"/>
    <col min="3843" max="3843" width="15.85546875" style="439" customWidth="1"/>
    <col min="3844" max="3844" width="11.42578125" style="439" bestFit="1" customWidth="1"/>
    <col min="3845" max="3845" width="17.85546875" style="439" bestFit="1" customWidth="1"/>
    <col min="3846" max="3846" width="9.28515625" style="439" bestFit="1" customWidth="1"/>
    <col min="3847" max="3847" width="9.28515625" style="439" customWidth="1"/>
    <col min="3848" max="3848" width="17.42578125" style="439" bestFit="1" customWidth="1"/>
    <col min="3849" max="3849" width="39.5703125" style="439" bestFit="1" customWidth="1"/>
    <col min="3850" max="4096" width="9.140625" style="439"/>
    <col min="4097" max="4097" width="0" style="439" hidden="1" customWidth="1"/>
    <col min="4098" max="4098" width="111.5703125" style="439" customWidth="1"/>
    <col min="4099" max="4099" width="15.85546875" style="439" customWidth="1"/>
    <col min="4100" max="4100" width="11.42578125" style="439" bestFit="1" customWidth="1"/>
    <col min="4101" max="4101" width="17.85546875" style="439" bestFit="1" customWidth="1"/>
    <col min="4102" max="4102" width="9.28515625" style="439" bestFit="1" customWidth="1"/>
    <col min="4103" max="4103" width="9.28515625" style="439" customWidth="1"/>
    <col min="4104" max="4104" width="17.42578125" style="439" bestFit="1" customWidth="1"/>
    <col min="4105" max="4105" width="39.5703125" style="439" bestFit="1" customWidth="1"/>
    <col min="4106" max="4352" width="9.140625" style="439"/>
    <col min="4353" max="4353" width="0" style="439" hidden="1" customWidth="1"/>
    <col min="4354" max="4354" width="111.5703125" style="439" customWidth="1"/>
    <col min="4355" max="4355" width="15.85546875" style="439" customWidth="1"/>
    <col min="4356" max="4356" width="11.42578125" style="439" bestFit="1" customWidth="1"/>
    <col min="4357" max="4357" width="17.85546875" style="439" bestFit="1" customWidth="1"/>
    <col min="4358" max="4358" width="9.28515625" style="439" bestFit="1" customWidth="1"/>
    <col min="4359" max="4359" width="9.28515625" style="439" customWidth="1"/>
    <col min="4360" max="4360" width="17.42578125" style="439" bestFit="1" customWidth="1"/>
    <col min="4361" max="4361" width="39.5703125" style="439" bestFit="1" customWidth="1"/>
    <col min="4362" max="4608" width="9.140625" style="439"/>
    <col min="4609" max="4609" width="0" style="439" hidden="1" customWidth="1"/>
    <col min="4610" max="4610" width="111.5703125" style="439" customWidth="1"/>
    <col min="4611" max="4611" width="15.85546875" style="439" customWidth="1"/>
    <col min="4612" max="4612" width="11.42578125" style="439" bestFit="1" customWidth="1"/>
    <col min="4613" max="4613" width="17.85546875" style="439" bestFit="1" customWidth="1"/>
    <col min="4614" max="4614" width="9.28515625" style="439" bestFit="1" customWidth="1"/>
    <col min="4615" max="4615" width="9.28515625" style="439" customWidth="1"/>
    <col min="4616" max="4616" width="17.42578125" style="439" bestFit="1" customWidth="1"/>
    <col min="4617" max="4617" width="39.5703125" style="439" bestFit="1" customWidth="1"/>
    <col min="4618" max="4864" width="9.140625" style="439"/>
    <col min="4865" max="4865" width="0" style="439" hidden="1" customWidth="1"/>
    <col min="4866" max="4866" width="111.5703125" style="439" customWidth="1"/>
    <col min="4867" max="4867" width="15.85546875" style="439" customWidth="1"/>
    <col min="4868" max="4868" width="11.42578125" style="439" bestFit="1" customWidth="1"/>
    <col min="4869" max="4869" width="17.85546875" style="439" bestFit="1" customWidth="1"/>
    <col min="4870" max="4870" width="9.28515625" style="439" bestFit="1" customWidth="1"/>
    <col min="4871" max="4871" width="9.28515625" style="439" customWidth="1"/>
    <col min="4872" max="4872" width="17.42578125" style="439" bestFit="1" customWidth="1"/>
    <col min="4873" max="4873" width="39.5703125" style="439" bestFit="1" customWidth="1"/>
    <col min="4874" max="5120" width="9.140625" style="439"/>
    <col min="5121" max="5121" width="0" style="439" hidden="1" customWidth="1"/>
    <col min="5122" max="5122" width="111.5703125" style="439" customWidth="1"/>
    <col min="5123" max="5123" width="15.85546875" style="439" customWidth="1"/>
    <col min="5124" max="5124" width="11.42578125" style="439" bestFit="1" customWidth="1"/>
    <col min="5125" max="5125" width="17.85546875" style="439" bestFit="1" customWidth="1"/>
    <col min="5126" max="5126" width="9.28515625" style="439" bestFit="1" customWidth="1"/>
    <col min="5127" max="5127" width="9.28515625" style="439" customWidth="1"/>
    <col min="5128" max="5128" width="17.42578125" style="439" bestFit="1" customWidth="1"/>
    <col min="5129" max="5129" width="39.5703125" style="439" bestFit="1" customWidth="1"/>
    <col min="5130" max="5376" width="9.140625" style="439"/>
    <col min="5377" max="5377" width="0" style="439" hidden="1" customWidth="1"/>
    <col min="5378" max="5378" width="111.5703125" style="439" customWidth="1"/>
    <col min="5379" max="5379" width="15.85546875" style="439" customWidth="1"/>
    <col min="5380" max="5380" width="11.42578125" style="439" bestFit="1" customWidth="1"/>
    <col min="5381" max="5381" width="17.85546875" style="439" bestFit="1" customWidth="1"/>
    <col min="5382" max="5382" width="9.28515625" style="439" bestFit="1" customWidth="1"/>
    <col min="5383" max="5383" width="9.28515625" style="439" customWidth="1"/>
    <col min="5384" max="5384" width="17.42578125" style="439" bestFit="1" customWidth="1"/>
    <col min="5385" max="5385" width="39.5703125" style="439" bestFit="1" customWidth="1"/>
    <col min="5386" max="5632" width="9.140625" style="439"/>
    <col min="5633" max="5633" width="0" style="439" hidden="1" customWidth="1"/>
    <col min="5634" max="5634" width="111.5703125" style="439" customWidth="1"/>
    <col min="5635" max="5635" width="15.85546875" style="439" customWidth="1"/>
    <col min="5636" max="5636" width="11.42578125" style="439" bestFit="1" customWidth="1"/>
    <col min="5637" max="5637" width="17.85546875" style="439" bestFit="1" customWidth="1"/>
    <col min="5638" max="5638" width="9.28515625" style="439" bestFit="1" customWidth="1"/>
    <col min="5639" max="5639" width="9.28515625" style="439" customWidth="1"/>
    <col min="5640" max="5640" width="17.42578125" style="439" bestFit="1" customWidth="1"/>
    <col min="5641" max="5641" width="39.5703125" style="439" bestFit="1" customWidth="1"/>
    <col min="5642" max="5888" width="9.140625" style="439"/>
    <col min="5889" max="5889" width="0" style="439" hidden="1" customWidth="1"/>
    <col min="5890" max="5890" width="111.5703125" style="439" customWidth="1"/>
    <col min="5891" max="5891" width="15.85546875" style="439" customWidth="1"/>
    <col min="5892" max="5892" width="11.42578125" style="439" bestFit="1" customWidth="1"/>
    <col min="5893" max="5893" width="17.85546875" style="439" bestFit="1" customWidth="1"/>
    <col min="5894" max="5894" width="9.28515625" style="439" bestFit="1" customWidth="1"/>
    <col min="5895" max="5895" width="9.28515625" style="439" customWidth="1"/>
    <col min="5896" max="5896" width="17.42578125" style="439" bestFit="1" customWidth="1"/>
    <col min="5897" max="5897" width="39.5703125" style="439" bestFit="1" customWidth="1"/>
    <col min="5898" max="6144" width="9.140625" style="439"/>
    <col min="6145" max="6145" width="0" style="439" hidden="1" customWidth="1"/>
    <col min="6146" max="6146" width="111.5703125" style="439" customWidth="1"/>
    <col min="6147" max="6147" width="15.85546875" style="439" customWidth="1"/>
    <col min="6148" max="6148" width="11.42578125" style="439" bestFit="1" customWidth="1"/>
    <col min="6149" max="6149" width="17.85546875" style="439" bestFit="1" customWidth="1"/>
    <col min="6150" max="6150" width="9.28515625" style="439" bestFit="1" customWidth="1"/>
    <col min="6151" max="6151" width="9.28515625" style="439" customWidth="1"/>
    <col min="6152" max="6152" width="17.42578125" style="439" bestFit="1" customWidth="1"/>
    <col min="6153" max="6153" width="39.5703125" style="439" bestFit="1" customWidth="1"/>
    <col min="6154" max="6400" width="9.140625" style="439"/>
    <col min="6401" max="6401" width="0" style="439" hidden="1" customWidth="1"/>
    <col min="6402" max="6402" width="111.5703125" style="439" customWidth="1"/>
    <col min="6403" max="6403" width="15.85546875" style="439" customWidth="1"/>
    <col min="6404" max="6404" width="11.42578125" style="439" bestFit="1" customWidth="1"/>
    <col min="6405" max="6405" width="17.85546875" style="439" bestFit="1" customWidth="1"/>
    <col min="6406" max="6406" width="9.28515625" style="439" bestFit="1" customWidth="1"/>
    <col min="6407" max="6407" width="9.28515625" style="439" customWidth="1"/>
    <col min="6408" max="6408" width="17.42578125" style="439" bestFit="1" customWidth="1"/>
    <col min="6409" max="6409" width="39.5703125" style="439" bestFit="1" customWidth="1"/>
    <col min="6410" max="6656" width="9.140625" style="439"/>
    <col min="6657" max="6657" width="0" style="439" hidden="1" customWidth="1"/>
    <col min="6658" max="6658" width="111.5703125" style="439" customWidth="1"/>
    <col min="6659" max="6659" width="15.85546875" style="439" customWidth="1"/>
    <col min="6660" max="6660" width="11.42578125" style="439" bestFit="1" customWidth="1"/>
    <col min="6661" max="6661" width="17.85546875" style="439" bestFit="1" customWidth="1"/>
    <col min="6662" max="6662" width="9.28515625" style="439" bestFit="1" customWidth="1"/>
    <col min="6663" max="6663" width="9.28515625" style="439" customWidth="1"/>
    <col min="6664" max="6664" width="17.42578125" style="439" bestFit="1" customWidth="1"/>
    <col min="6665" max="6665" width="39.5703125" style="439" bestFit="1" customWidth="1"/>
    <col min="6666" max="6912" width="9.140625" style="439"/>
    <col min="6913" max="6913" width="0" style="439" hidden="1" customWidth="1"/>
    <col min="6914" max="6914" width="111.5703125" style="439" customWidth="1"/>
    <col min="6915" max="6915" width="15.85546875" style="439" customWidth="1"/>
    <col min="6916" max="6916" width="11.42578125" style="439" bestFit="1" customWidth="1"/>
    <col min="6917" max="6917" width="17.85546875" style="439" bestFit="1" customWidth="1"/>
    <col min="6918" max="6918" width="9.28515625" style="439" bestFit="1" customWidth="1"/>
    <col min="6919" max="6919" width="9.28515625" style="439" customWidth="1"/>
    <col min="6920" max="6920" width="17.42578125" style="439" bestFit="1" customWidth="1"/>
    <col min="6921" max="6921" width="39.5703125" style="439" bestFit="1" customWidth="1"/>
    <col min="6922" max="7168" width="9.140625" style="439"/>
    <col min="7169" max="7169" width="0" style="439" hidden="1" customWidth="1"/>
    <col min="7170" max="7170" width="111.5703125" style="439" customWidth="1"/>
    <col min="7171" max="7171" width="15.85546875" style="439" customWidth="1"/>
    <col min="7172" max="7172" width="11.42578125" style="439" bestFit="1" customWidth="1"/>
    <col min="7173" max="7173" width="17.85546875" style="439" bestFit="1" customWidth="1"/>
    <col min="7174" max="7174" width="9.28515625" style="439" bestFit="1" customWidth="1"/>
    <col min="7175" max="7175" width="9.28515625" style="439" customWidth="1"/>
    <col min="7176" max="7176" width="17.42578125" style="439" bestFit="1" customWidth="1"/>
    <col min="7177" max="7177" width="39.5703125" style="439" bestFit="1" customWidth="1"/>
    <col min="7178" max="7424" width="9.140625" style="439"/>
    <col min="7425" max="7425" width="0" style="439" hidden="1" customWidth="1"/>
    <col min="7426" max="7426" width="111.5703125" style="439" customWidth="1"/>
    <col min="7427" max="7427" width="15.85546875" style="439" customWidth="1"/>
    <col min="7428" max="7428" width="11.42578125" style="439" bestFit="1" customWidth="1"/>
    <col min="7429" max="7429" width="17.85546875" style="439" bestFit="1" customWidth="1"/>
    <col min="7430" max="7430" width="9.28515625" style="439" bestFit="1" customWidth="1"/>
    <col min="7431" max="7431" width="9.28515625" style="439" customWidth="1"/>
    <col min="7432" max="7432" width="17.42578125" style="439" bestFit="1" customWidth="1"/>
    <col min="7433" max="7433" width="39.5703125" style="439" bestFit="1" customWidth="1"/>
    <col min="7434" max="7680" width="9.140625" style="439"/>
    <col min="7681" max="7681" width="0" style="439" hidden="1" customWidth="1"/>
    <col min="7682" max="7682" width="111.5703125" style="439" customWidth="1"/>
    <col min="7683" max="7683" width="15.85546875" style="439" customWidth="1"/>
    <col min="7684" max="7684" width="11.42578125" style="439" bestFit="1" customWidth="1"/>
    <col min="7685" max="7685" width="17.85546875" style="439" bestFit="1" customWidth="1"/>
    <col min="7686" max="7686" width="9.28515625" style="439" bestFit="1" customWidth="1"/>
    <col min="7687" max="7687" width="9.28515625" style="439" customWidth="1"/>
    <col min="7688" max="7688" width="17.42578125" style="439" bestFit="1" customWidth="1"/>
    <col min="7689" max="7689" width="39.5703125" style="439" bestFit="1" customWidth="1"/>
    <col min="7690" max="7936" width="9.140625" style="439"/>
    <col min="7937" max="7937" width="0" style="439" hidden="1" customWidth="1"/>
    <col min="7938" max="7938" width="111.5703125" style="439" customWidth="1"/>
    <col min="7939" max="7939" width="15.85546875" style="439" customWidth="1"/>
    <col min="7940" max="7940" width="11.42578125" style="439" bestFit="1" customWidth="1"/>
    <col min="7941" max="7941" width="17.85546875" style="439" bestFit="1" customWidth="1"/>
    <col min="7942" max="7942" width="9.28515625" style="439" bestFit="1" customWidth="1"/>
    <col min="7943" max="7943" width="9.28515625" style="439" customWidth="1"/>
    <col min="7944" max="7944" width="17.42578125" style="439" bestFit="1" customWidth="1"/>
    <col min="7945" max="7945" width="39.5703125" style="439" bestFit="1" customWidth="1"/>
    <col min="7946" max="8192" width="9.140625" style="439"/>
    <col min="8193" max="8193" width="0" style="439" hidden="1" customWidth="1"/>
    <col min="8194" max="8194" width="111.5703125" style="439" customWidth="1"/>
    <col min="8195" max="8195" width="15.85546875" style="439" customWidth="1"/>
    <col min="8196" max="8196" width="11.42578125" style="439" bestFit="1" customWidth="1"/>
    <col min="8197" max="8197" width="17.85546875" style="439" bestFit="1" customWidth="1"/>
    <col min="8198" max="8198" width="9.28515625" style="439" bestFit="1" customWidth="1"/>
    <col min="8199" max="8199" width="9.28515625" style="439" customWidth="1"/>
    <col min="8200" max="8200" width="17.42578125" style="439" bestFit="1" customWidth="1"/>
    <col min="8201" max="8201" width="39.5703125" style="439" bestFit="1" customWidth="1"/>
    <col min="8202" max="8448" width="9.140625" style="439"/>
    <col min="8449" max="8449" width="0" style="439" hidden="1" customWidth="1"/>
    <col min="8450" max="8450" width="111.5703125" style="439" customWidth="1"/>
    <col min="8451" max="8451" width="15.85546875" style="439" customWidth="1"/>
    <col min="8452" max="8452" width="11.42578125" style="439" bestFit="1" customWidth="1"/>
    <col min="8453" max="8453" width="17.85546875" style="439" bestFit="1" customWidth="1"/>
    <col min="8454" max="8454" width="9.28515625" style="439" bestFit="1" customWidth="1"/>
    <col min="8455" max="8455" width="9.28515625" style="439" customWidth="1"/>
    <col min="8456" max="8456" width="17.42578125" style="439" bestFit="1" customWidth="1"/>
    <col min="8457" max="8457" width="39.5703125" style="439" bestFit="1" customWidth="1"/>
    <col min="8458" max="8704" width="9.140625" style="439"/>
    <col min="8705" max="8705" width="0" style="439" hidden="1" customWidth="1"/>
    <col min="8706" max="8706" width="111.5703125" style="439" customWidth="1"/>
    <col min="8707" max="8707" width="15.85546875" style="439" customWidth="1"/>
    <col min="8708" max="8708" width="11.42578125" style="439" bestFit="1" customWidth="1"/>
    <col min="8709" max="8709" width="17.85546875" style="439" bestFit="1" customWidth="1"/>
    <col min="8710" max="8710" width="9.28515625" style="439" bestFit="1" customWidth="1"/>
    <col min="8711" max="8711" width="9.28515625" style="439" customWidth="1"/>
    <col min="8712" max="8712" width="17.42578125" style="439" bestFit="1" customWidth="1"/>
    <col min="8713" max="8713" width="39.5703125" style="439" bestFit="1" customWidth="1"/>
    <col min="8714" max="8960" width="9.140625" style="439"/>
    <col min="8961" max="8961" width="0" style="439" hidden="1" customWidth="1"/>
    <col min="8962" max="8962" width="111.5703125" style="439" customWidth="1"/>
    <col min="8963" max="8963" width="15.85546875" style="439" customWidth="1"/>
    <col min="8964" max="8964" width="11.42578125" style="439" bestFit="1" customWidth="1"/>
    <col min="8965" max="8965" width="17.85546875" style="439" bestFit="1" customWidth="1"/>
    <col min="8966" max="8966" width="9.28515625" style="439" bestFit="1" customWidth="1"/>
    <col min="8967" max="8967" width="9.28515625" style="439" customWidth="1"/>
    <col min="8968" max="8968" width="17.42578125" style="439" bestFit="1" customWidth="1"/>
    <col min="8969" max="8969" width="39.5703125" style="439" bestFit="1" customWidth="1"/>
    <col min="8970" max="9216" width="9.140625" style="439"/>
    <col min="9217" max="9217" width="0" style="439" hidden="1" customWidth="1"/>
    <col min="9218" max="9218" width="111.5703125" style="439" customWidth="1"/>
    <col min="9219" max="9219" width="15.85546875" style="439" customWidth="1"/>
    <col min="9220" max="9220" width="11.42578125" style="439" bestFit="1" customWidth="1"/>
    <col min="9221" max="9221" width="17.85546875" style="439" bestFit="1" customWidth="1"/>
    <col min="9222" max="9222" width="9.28515625" style="439" bestFit="1" customWidth="1"/>
    <col min="9223" max="9223" width="9.28515625" style="439" customWidth="1"/>
    <col min="9224" max="9224" width="17.42578125" style="439" bestFit="1" customWidth="1"/>
    <col min="9225" max="9225" width="39.5703125" style="439" bestFit="1" customWidth="1"/>
    <col min="9226" max="9472" width="9.140625" style="439"/>
    <col min="9473" max="9473" width="0" style="439" hidden="1" customWidth="1"/>
    <col min="9474" max="9474" width="111.5703125" style="439" customWidth="1"/>
    <col min="9475" max="9475" width="15.85546875" style="439" customWidth="1"/>
    <col min="9476" max="9476" width="11.42578125" style="439" bestFit="1" customWidth="1"/>
    <col min="9477" max="9477" width="17.85546875" style="439" bestFit="1" customWidth="1"/>
    <col min="9478" max="9478" width="9.28515625" style="439" bestFit="1" customWidth="1"/>
    <col min="9479" max="9479" width="9.28515625" style="439" customWidth="1"/>
    <col min="9480" max="9480" width="17.42578125" style="439" bestFit="1" customWidth="1"/>
    <col min="9481" max="9481" width="39.5703125" style="439" bestFit="1" customWidth="1"/>
    <col min="9482" max="9728" width="9.140625" style="439"/>
    <col min="9729" max="9729" width="0" style="439" hidden="1" customWidth="1"/>
    <col min="9730" max="9730" width="111.5703125" style="439" customWidth="1"/>
    <col min="9731" max="9731" width="15.85546875" style="439" customWidth="1"/>
    <col min="9732" max="9732" width="11.42578125" style="439" bestFit="1" customWidth="1"/>
    <col min="9733" max="9733" width="17.85546875" style="439" bestFit="1" customWidth="1"/>
    <col min="9734" max="9734" width="9.28515625" style="439" bestFit="1" customWidth="1"/>
    <col min="9735" max="9735" width="9.28515625" style="439" customWidth="1"/>
    <col min="9736" max="9736" width="17.42578125" style="439" bestFit="1" customWidth="1"/>
    <col min="9737" max="9737" width="39.5703125" style="439" bestFit="1" customWidth="1"/>
    <col min="9738" max="9984" width="9.140625" style="439"/>
    <col min="9985" max="9985" width="0" style="439" hidden="1" customWidth="1"/>
    <col min="9986" max="9986" width="111.5703125" style="439" customWidth="1"/>
    <col min="9987" max="9987" width="15.85546875" style="439" customWidth="1"/>
    <col min="9988" max="9988" width="11.42578125" style="439" bestFit="1" customWidth="1"/>
    <col min="9989" max="9989" width="17.85546875" style="439" bestFit="1" customWidth="1"/>
    <col min="9990" max="9990" width="9.28515625" style="439" bestFit="1" customWidth="1"/>
    <col min="9991" max="9991" width="9.28515625" style="439" customWidth="1"/>
    <col min="9992" max="9992" width="17.42578125" style="439" bestFit="1" customWidth="1"/>
    <col min="9993" max="9993" width="39.5703125" style="439" bestFit="1" customWidth="1"/>
    <col min="9994" max="10240" width="9.140625" style="439"/>
    <col min="10241" max="10241" width="0" style="439" hidden="1" customWidth="1"/>
    <col min="10242" max="10242" width="111.5703125" style="439" customWidth="1"/>
    <col min="10243" max="10243" width="15.85546875" style="439" customWidth="1"/>
    <col min="10244" max="10244" width="11.42578125" style="439" bestFit="1" customWidth="1"/>
    <col min="10245" max="10245" width="17.85546875" style="439" bestFit="1" customWidth="1"/>
    <col min="10246" max="10246" width="9.28515625" style="439" bestFit="1" customWidth="1"/>
    <col min="10247" max="10247" width="9.28515625" style="439" customWidth="1"/>
    <col min="10248" max="10248" width="17.42578125" style="439" bestFit="1" customWidth="1"/>
    <col min="10249" max="10249" width="39.5703125" style="439" bestFit="1" customWidth="1"/>
    <col min="10250" max="10496" width="9.140625" style="439"/>
    <col min="10497" max="10497" width="0" style="439" hidden="1" customWidth="1"/>
    <col min="10498" max="10498" width="111.5703125" style="439" customWidth="1"/>
    <col min="10499" max="10499" width="15.85546875" style="439" customWidth="1"/>
    <col min="10500" max="10500" width="11.42578125" style="439" bestFit="1" customWidth="1"/>
    <col min="10501" max="10501" width="17.85546875" style="439" bestFit="1" customWidth="1"/>
    <col min="10502" max="10502" width="9.28515625" style="439" bestFit="1" customWidth="1"/>
    <col min="10503" max="10503" width="9.28515625" style="439" customWidth="1"/>
    <col min="10504" max="10504" width="17.42578125" style="439" bestFit="1" customWidth="1"/>
    <col min="10505" max="10505" width="39.5703125" style="439" bestFit="1" customWidth="1"/>
    <col min="10506" max="10752" width="9.140625" style="439"/>
    <col min="10753" max="10753" width="0" style="439" hidden="1" customWidth="1"/>
    <col min="10754" max="10754" width="111.5703125" style="439" customWidth="1"/>
    <col min="10755" max="10755" width="15.85546875" style="439" customWidth="1"/>
    <col min="10756" max="10756" width="11.42578125" style="439" bestFit="1" customWidth="1"/>
    <col min="10757" max="10757" width="17.85546875" style="439" bestFit="1" customWidth="1"/>
    <col min="10758" max="10758" width="9.28515625" style="439" bestFit="1" customWidth="1"/>
    <col min="10759" max="10759" width="9.28515625" style="439" customWidth="1"/>
    <col min="10760" max="10760" width="17.42578125" style="439" bestFit="1" customWidth="1"/>
    <col min="10761" max="10761" width="39.5703125" style="439" bestFit="1" customWidth="1"/>
    <col min="10762" max="11008" width="9.140625" style="439"/>
    <col min="11009" max="11009" width="0" style="439" hidden="1" customWidth="1"/>
    <col min="11010" max="11010" width="111.5703125" style="439" customWidth="1"/>
    <col min="11011" max="11011" width="15.85546875" style="439" customWidth="1"/>
    <col min="11012" max="11012" width="11.42578125" style="439" bestFit="1" customWidth="1"/>
    <col min="11013" max="11013" width="17.85546875" style="439" bestFit="1" customWidth="1"/>
    <col min="11014" max="11014" width="9.28515625" style="439" bestFit="1" customWidth="1"/>
    <col min="11015" max="11015" width="9.28515625" style="439" customWidth="1"/>
    <col min="11016" max="11016" width="17.42578125" style="439" bestFit="1" customWidth="1"/>
    <col min="11017" max="11017" width="39.5703125" style="439" bestFit="1" customWidth="1"/>
    <col min="11018" max="11264" width="9.140625" style="439"/>
    <col min="11265" max="11265" width="0" style="439" hidden="1" customWidth="1"/>
    <col min="11266" max="11266" width="111.5703125" style="439" customWidth="1"/>
    <col min="11267" max="11267" width="15.85546875" style="439" customWidth="1"/>
    <col min="11268" max="11268" width="11.42578125" style="439" bestFit="1" customWidth="1"/>
    <col min="11269" max="11269" width="17.85546875" style="439" bestFit="1" customWidth="1"/>
    <col min="11270" max="11270" width="9.28515625" style="439" bestFit="1" customWidth="1"/>
    <col min="11271" max="11271" width="9.28515625" style="439" customWidth="1"/>
    <col min="11272" max="11272" width="17.42578125" style="439" bestFit="1" customWidth="1"/>
    <col min="11273" max="11273" width="39.5703125" style="439" bestFit="1" customWidth="1"/>
    <col min="11274" max="11520" width="9.140625" style="439"/>
    <col min="11521" max="11521" width="0" style="439" hidden="1" customWidth="1"/>
    <col min="11522" max="11522" width="111.5703125" style="439" customWidth="1"/>
    <col min="11523" max="11523" width="15.85546875" style="439" customWidth="1"/>
    <col min="11524" max="11524" width="11.42578125" style="439" bestFit="1" customWidth="1"/>
    <col min="11525" max="11525" width="17.85546875" style="439" bestFit="1" customWidth="1"/>
    <col min="11526" max="11526" width="9.28515625" style="439" bestFit="1" customWidth="1"/>
    <col min="11527" max="11527" width="9.28515625" style="439" customWidth="1"/>
    <col min="11528" max="11528" width="17.42578125" style="439" bestFit="1" customWidth="1"/>
    <col min="11529" max="11529" width="39.5703125" style="439" bestFit="1" customWidth="1"/>
    <col min="11530" max="11776" width="9.140625" style="439"/>
    <col min="11777" max="11777" width="0" style="439" hidden="1" customWidth="1"/>
    <col min="11778" max="11778" width="111.5703125" style="439" customWidth="1"/>
    <col min="11779" max="11779" width="15.85546875" style="439" customWidth="1"/>
    <col min="11780" max="11780" width="11.42578125" style="439" bestFit="1" customWidth="1"/>
    <col min="11781" max="11781" width="17.85546875" style="439" bestFit="1" customWidth="1"/>
    <col min="11782" max="11782" width="9.28515625" style="439" bestFit="1" customWidth="1"/>
    <col min="11783" max="11783" width="9.28515625" style="439" customWidth="1"/>
    <col min="11784" max="11784" width="17.42578125" style="439" bestFit="1" customWidth="1"/>
    <col min="11785" max="11785" width="39.5703125" style="439" bestFit="1" customWidth="1"/>
    <col min="11786" max="12032" width="9.140625" style="439"/>
    <col min="12033" max="12033" width="0" style="439" hidden="1" customWidth="1"/>
    <col min="12034" max="12034" width="111.5703125" style="439" customWidth="1"/>
    <col min="12035" max="12035" width="15.85546875" style="439" customWidth="1"/>
    <col min="12036" max="12036" width="11.42578125" style="439" bestFit="1" customWidth="1"/>
    <col min="12037" max="12037" width="17.85546875" style="439" bestFit="1" customWidth="1"/>
    <col min="12038" max="12038" width="9.28515625" style="439" bestFit="1" customWidth="1"/>
    <col min="12039" max="12039" width="9.28515625" style="439" customWidth="1"/>
    <col min="12040" max="12040" width="17.42578125" style="439" bestFit="1" customWidth="1"/>
    <col min="12041" max="12041" width="39.5703125" style="439" bestFit="1" customWidth="1"/>
    <col min="12042" max="12288" width="9.140625" style="439"/>
    <col min="12289" max="12289" width="0" style="439" hidden="1" customWidth="1"/>
    <col min="12290" max="12290" width="111.5703125" style="439" customWidth="1"/>
    <col min="12291" max="12291" width="15.85546875" style="439" customWidth="1"/>
    <col min="12292" max="12292" width="11.42578125" style="439" bestFit="1" customWidth="1"/>
    <col min="12293" max="12293" width="17.85546875" style="439" bestFit="1" customWidth="1"/>
    <col min="12294" max="12294" width="9.28515625" style="439" bestFit="1" customWidth="1"/>
    <col min="12295" max="12295" width="9.28515625" style="439" customWidth="1"/>
    <col min="12296" max="12296" width="17.42578125" style="439" bestFit="1" customWidth="1"/>
    <col min="12297" max="12297" width="39.5703125" style="439" bestFit="1" customWidth="1"/>
    <col min="12298" max="12544" width="9.140625" style="439"/>
    <col min="12545" max="12545" width="0" style="439" hidden="1" customWidth="1"/>
    <col min="12546" max="12546" width="111.5703125" style="439" customWidth="1"/>
    <col min="12547" max="12547" width="15.85546875" style="439" customWidth="1"/>
    <col min="12548" max="12548" width="11.42578125" style="439" bestFit="1" customWidth="1"/>
    <col min="12549" max="12549" width="17.85546875" style="439" bestFit="1" customWidth="1"/>
    <col min="12550" max="12550" width="9.28515625" style="439" bestFit="1" customWidth="1"/>
    <col min="12551" max="12551" width="9.28515625" style="439" customWidth="1"/>
    <col min="12552" max="12552" width="17.42578125" style="439" bestFit="1" customWidth="1"/>
    <col min="12553" max="12553" width="39.5703125" style="439" bestFit="1" customWidth="1"/>
    <col min="12554" max="12800" width="9.140625" style="439"/>
    <col min="12801" max="12801" width="0" style="439" hidden="1" customWidth="1"/>
    <col min="12802" max="12802" width="111.5703125" style="439" customWidth="1"/>
    <col min="12803" max="12803" width="15.85546875" style="439" customWidth="1"/>
    <col min="12804" max="12804" width="11.42578125" style="439" bestFit="1" customWidth="1"/>
    <col min="12805" max="12805" width="17.85546875" style="439" bestFit="1" customWidth="1"/>
    <col min="12806" max="12806" width="9.28515625" style="439" bestFit="1" customWidth="1"/>
    <col min="12807" max="12807" width="9.28515625" style="439" customWidth="1"/>
    <col min="12808" max="12808" width="17.42578125" style="439" bestFit="1" customWidth="1"/>
    <col min="12809" max="12809" width="39.5703125" style="439" bestFit="1" customWidth="1"/>
    <col min="12810" max="13056" width="9.140625" style="439"/>
    <col min="13057" max="13057" width="0" style="439" hidden="1" customWidth="1"/>
    <col min="13058" max="13058" width="111.5703125" style="439" customWidth="1"/>
    <col min="13059" max="13059" width="15.85546875" style="439" customWidth="1"/>
    <col min="13060" max="13060" width="11.42578125" style="439" bestFit="1" customWidth="1"/>
    <col min="13061" max="13061" width="17.85546875" style="439" bestFit="1" customWidth="1"/>
    <col min="13062" max="13062" width="9.28515625" style="439" bestFit="1" customWidth="1"/>
    <col min="13063" max="13063" width="9.28515625" style="439" customWidth="1"/>
    <col min="13064" max="13064" width="17.42578125" style="439" bestFit="1" customWidth="1"/>
    <col min="13065" max="13065" width="39.5703125" style="439" bestFit="1" customWidth="1"/>
    <col min="13066" max="13312" width="9.140625" style="439"/>
    <col min="13313" max="13313" width="0" style="439" hidden="1" customWidth="1"/>
    <col min="13314" max="13314" width="111.5703125" style="439" customWidth="1"/>
    <col min="13315" max="13315" width="15.85546875" style="439" customWidth="1"/>
    <col min="13316" max="13316" width="11.42578125" style="439" bestFit="1" customWidth="1"/>
    <col min="13317" max="13317" width="17.85546875" style="439" bestFit="1" customWidth="1"/>
    <col min="13318" max="13318" width="9.28515625" style="439" bestFit="1" customWidth="1"/>
    <col min="13319" max="13319" width="9.28515625" style="439" customWidth="1"/>
    <col min="13320" max="13320" width="17.42578125" style="439" bestFit="1" customWidth="1"/>
    <col min="13321" max="13321" width="39.5703125" style="439" bestFit="1" customWidth="1"/>
    <col min="13322" max="13568" width="9.140625" style="439"/>
    <col min="13569" max="13569" width="0" style="439" hidden="1" customWidth="1"/>
    <col min="13570" max="13570" width="111.5703125" style="439" customWidth="1"/>
    <col min="13571" max="13571" width="15.85546875" style="439" customWidth="1"/>
    <col min="13572" max="13572" width="11.42578125" style="439" bestFit="1" customWidth="1"/>
    <col min="13573" max="13573" width="17.85546875" style="439" bestFit="1" customWidth="1"/>
    <col min="13574" max="13574" width="9.28515625" style="439" bestFit="1" customWidth="1"/>
    <col min="13575" max="13575" width="9.28515625" style="439" customWidth="1"/>
    <col min="13576" max="13576" width="17.42578125" style="439" bestFit="1" customWidth="1"/>
    <col min="13577" max="13577" width="39.5703125" style="439" bestFit="1" customWidth="1"/>
    <col min="13578" max="13824" width="9.140625" style="439"/>
    <col min="13825" max="13825" width="0" style="439" hidden="1" customWidth="1"/>
    <col min="13826" max="13826" width="111.5703125" style="439" customWidth="1"/>
    <col min="13827" max="13827" width="15.85546875" style="439" customWidth="1"/>
    <col min="13828" max="13828" width="11.42578125" style="439" bestFit="1" customWidth="1"/>
    <col min="13829" max="13829" width="17.85546875" style="439" bestFit="1" customWidth="1"/>
    <col min="13830" max="13830" width="9.28515625" style="439" bestFit="1" customWidth="1"/>
    <col min="13831" max="13831" width="9.28515625" style="439" customWidth="1"/>
    <col min="13832" max="13832" width="17.42578125" style="439" bestFit="1" customWidth="1"/>
    <col min="13833" max="13833" width="39.5703125" style="439" bestFit="1" customWidth="1"/>
    <col min="13834" max="14080" width="9.140625" style="439"/>
    <col min="14081" max="14081" width="0" style="439" hidden="1" customWidth="1"/>
    <col min="14082" max="14082" width="111.5703125" style="439" customWidth="1"/>
    <col min="14083" max="14083" width="15.85546875" style="439" customWidth="1"/>
    <col min="14084" max="14084" width="11.42578125" style="439" bestFit="1" customWidth="1"/>
    <col min="14085" max="14085" width="17.85546875" style="439" bestFit="1" customWidth="1"/>
    <col min="14086" max="14086" width="9.28515625" style="439" bestFit="1" customWidth="1"/>
    <col min="14087" max="14087" width="9.28515625" style="439" customWidth="1"/>
    <col min="14088" max="14088" width="17.42578125" style="439" bestFit="1" customWidth="1"/>
    <col min="14089" max="14089" width="39.5703125" style="439" bestFit="1" customWidth="1"/>
    <col min="14090" max="14336" width="9.140625" style="439"/>
    <col min="14337" max="14337" width="0" style="439" hidden="1" customWidth="1"/>
    <col min="14338" max="14338" width="111.5703125" style="439" customWidth="1"/>
    <col min="14339" max="14339" width="15.85546875" style="439" customWidth="1"/>
    <col min="14340" max="14340" width="11.42578125" style="439" bestFit="1" customWidth="1"/>
    <col min="14341" max="14341" width="17.85546875" style="439" bestFit="1" customWidth="1"/>
    <col min="14342" max="14342" width="9.28515625" style="439" bestFit="1" customWidth="1"/>
    <col min="14343" max="14343" width="9.28515625" style="439" customWidth="1"/>
    <col min="14344" max="14344" width="17.42578125" style="439" bestFit="1" customWidth="1"/>
    <col min="14345" max="14345" width="39.5703125" style="439" bestFit="1" customWidth="1"/>
    <col min="14346" max="14592" width="9.140625" style="439"/>
    <col min="14593" max="14593" width="0" style="439" hidden="1" customWidth="1"/>
    <col min="14594" max="14594" width="111.5703125" style="439" customWidth="1"/>
    <col min="14595" max="14595" width="15.85546875" style="439" customWidth="1"/>
    <col min="14596" max="14596" width="11.42578125" style="439" bestFit="1" customWidth="1"/>
    <col min="14597" max="14597" width="17.85546875" style="439" bestFit="1" customWidth="1"/>
    <col min="14598" max="14598" width="9.28515625" style="439" bestFit="1" customWidth="1"/>
    <col min="14599" max="14599" width="9.28515625" style="439" customWidth="1"/>
    <col min="14600" max="14600" width="17.42578125" style="439" bestFit="1" customWidth="1"/>
    <col min="14601" max="14601" width="39.5703125" style="439" bestFit="1" customWidth="1"/>
    <col min="14602" max="14848" width="9.140625" style="439"/>
    <col min="14849" max="14849" width="0" style="439" hidden="1" customWidth="1"/>
    <col min="14850" max="14850" width="111.5703125" style="439" customWidth="1"/>
    <col min="14851" max="14851" width="15.85546875" style="439" customWidth="1"/>
    <col min="14852" max="14852" width="11.42578125" style="439" bestFit="1" customWidth="1"/>
    <col min="14853" max="14853" width="17.85546875" style="439" bestFit="1" customWidth="1"/>
    <col min="14854" max="14854" width="9.28515625" style="439" bestFit="1" customWidth="1"/>
    <col min="14855" max="14855" width="9.28515625" style="439" customWidth="1"/>
    <col min="14856" max="14856" width="17.42578125" style="439" bestFit="1" customWidth="1"/>
    <col min="14857" max="14857" width="39.5703125" style="439" bestFit="1" customWidth="1"/>
    <col min="14858" max="15104" width="9.140625" style="439"/>
    <col min="15105" max="15105" width="0" style="439" hidden="1" customWidth="1"/>
    <col min="15106" max="15106" width="111.5703125" style="439" customWidth="1"/>
    <col min="15107" max="15107" width="15.85546875" style="439" customWidth="1"/>
    <col min="15108" max="15108" width="11.42578125" style="439" bestFit="1" customWidth="1"/>
    <col min="15109" max="15109" width="17.85546875" style="439" bestFit="1" customWidth="1"/>
    <col min="15110" max="15110" width="9.28515625" style="439" bestFit="1" customWidth="1"/>
    <col min="15111" max="15111" width="9.28515625" style="439" customWidth="1"/>
    <col min="15112" max="15112" width="17.42578125" style="439" bestFit="1" customWidth="1"/>
    <col min="15113" max="15113" width="39.5703125" style="439" bestFit="1" customWidth="1"/>
    <col min="15114" max="15360" width="9.140625" style="439"/>
    <col min="15361" max="15361" width="0" style="439" hidden="1" customWidth="1"/>
    <col min="15362" max="15362" width="111.5703125" style="439" customWidth="1"/>
    <col min="15363" max="15363" width="15.85546875" style="439" customWidth="1"/>
    <col min="15364" max="15364" width="11.42578125" style="439" bestFit="1" customWidth="1"/>
    <col min="15365" max="15365" width="17.85546875" style="439" bestFit="1" customWidth="1"/>
    <col min="15366" max="15366" width="9.28515625" style="439" bestFit="1" customWidth="1"/>
    <col min="15367" max="15367" width="9.28515625" style="439" customWidth="1"/>
    <col min="15368" max="15368" width="17.42578125" style="439" bestFit="1" customWidth="1"/>
    <col min="15369" max="15369" width="39.5703125" style="439" bestFit="1" customWidth="1"/>
    <col min="15370" max="15616" width="9.140625" style="439"/>
    <col min="15617" max="15617" width="0" style="439" hidden="1" customWidth="1"/>
    <col min="15618" max="15618" width="111.5703125" style="439" customWidth="1"/>
    <col min="15619" max="15619" width="15.85546875" style="439" customWidth="1"/>
    <col min="15620" max="15620" width="11.42578125" style="439" bestFit="1" customWidth="1"/>
    <col min="15621" max="15621" width="17.85546875" style="439" bestFit="1" customWidth="1"/>
    <col min="15622" max="15622" width="9.28515625" style="439" bestFit="1" customWidth="1"/>
    <col min="15623" max="15623" width="9.28515625" style="439" customWidth="1"/>
    <col min="15624" max="15624" width="17.42578125" style="439" bestFit="1" customWidth="1"/>
    <col min="15625" max="15625" width="39.5703125" style="439" bestFit="1" customWidth="1"/>
    <col min="15626" max="15872" width="9.140625" style="439"/>
    <col min="15873" max="15873" width="0" style="439" hidden="1" customWidth="1"/>
    <col min="15874" max="15874" width="111.5703125" style="439" customWidth="1"/>
    <col min="15875" max="15875" width="15.85546875" style="439" customWidth="1"/>
    <col min="15876" max="15876" width="11.42578125" style="439" bestFit="1" customWidth="1"/>
    <col min="15877" max="15877" width="17.85546875" style="439" bestFit="1" customWidth="1"/>
    <col min="15878" max="15878" width="9.28515625" style="439" bestFit="1" customWidth="1"/>
    <col min="15879" max="15879" width="9.28515625" style="439" customWidth="1"/>
    <col min="15880" max="15880" width="17.42578125" style="439" bestFit="1" customWidth="1"/>
    <col min="15881" max="15881" width="39.5703125" style="439" bestFit="1" customWidth="1"/>
    <col min="15882" max="16128" width="9.140625" style="439"/>
    <col min="16129" max="16129" width="0" style="439" hidden="1" customWidth="1"/>
    <col min="16130" max="16130" width="111.5703125" style="439" customWidth="1"/>
    <col min="16131" max="16131" width="15.85546875" style="439" customWidth="1"/>
    <col min="16132" max="16132" width="11.42578125" style="439" bestFit="1" customWidth="1"/>
    <col min="16133" max="16133" width="17.85546875" style="439" bestFit="1" customWidth="1"/>
    <col min="16134" max="16134" width="9.28515625" style="439" bestFit="1" customWidth="1"/>
    <col min="16135" max="16135" width="9.28515625" style="439" customWidth="1"/>
    <col min="16136" max="16136" width="17.42578125" style="439" bestFit="1" customWidth="1"/>
    <col min="16137" max="16137" width="39.5703125" style="439" bestFit="1" customWidth="1"/>
    <col min="16138" max="16384" width="9.140625" style="439"/>
  </cols>
  <sheetData>
    <row r="1" spans="2:26" customFormat="1" x14ac:dyDescent="0.25">
      <c r="B1" s="126" t="s">
        <v>2</v>
      </c>
      <c r="C1" s="127"/>
      <c r="D1" s="149"/>
      <c r="E1" s="129"/>
      <c r="F1" s="130"/>
      <c r="G1" s="130"/>
      <c r="H1" s="131"/>
      <c r="I1" s="132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</row>
    <row r="2" spans="2:26" customFormat="1" x14ac:dyDescent="0.25">
      <c r="B2" s="134" t="s">
        <v>649</v>
      </c>
      <c r="C2" s="271"/>
      <c r="D2" s="440"/>
      <c r="E2" s="271"/>
      <c r="F2" s="441"/>
      <c r="G2" s="441"/>
      <c r="H2" s="150"/>
      <c r="I2" s="132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</row>
    <row r="3" spans="2:26" customFormat="1" x14ac:dyDescent="0.25">
      <c r="B3" s="22" t="s">
        <v>768</v>
      </c>
      <c r="C3" s="274"/>
      <c r="D3" s="442"/>
      <c r="E3" s="274"/>
      <c r="F3" s="443"/>
      <c r="G3" s="443"/>
      <c r="H3" s="138"/>
      <c r="I3" s="132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</row>
    <row r="4" spans="2:26" customFormat="1" x14ac:dyDescent="0.25">
      <c r="B4" s="134"/>
      <c r="C4" s="274"/>
      <c r="D4" s="442"/>
      <c r="E4" s="274"/>
      <c r="F4" s="443"/>
      <c r="G4" s="443"/>
      <c r="H4" s="138"/>
      <c r="I4" s="132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</row>
    <row r="5" spans="2:26" customFormat="1" ht="45" x14ac:dyDescent="0.25">
      <c r="B5" s="151" t="s">
        <v>4</v>
      </c>
      <c r="C5" s="48" t="s">
        <v>5</v>
      </c>
      <c r="D5" s="152" t="s">
        <v>6</v>
      </c>
      <c r="E5" s="211" t="s">
        <v>7</v>
      </c>
      <c r="F5" s="153" t="s">
        <v>8</v>
      </c>
      <c r="G5" s="154" t="s">
        <v>9</v>
      </c>
      <c r="H5" s="155" t="s">
        <v>10</v>
      </c>
      <c r="I5" s="132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</row>
    <row r="6" spans="2:26" customFormat="1" x14ac:dyDescent="0.25">
      <c r="B6" s="156" t="s">
        <v>11</v>
      </c>
      <c r="C6" s="115"/>
      <c r="D6" s="157"/>
      <c r="E6" s="277"/>
      <c r="F6" s="158"/>
      <c r="G6" s="159"/>
      <c r="H6" s="160"/>
      <c r="I6" s="132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</row>
    <row r="7" spans="2:26" customFormat="1" x14ac:dyDescent="0.25">
      <c r="B7" s="156" t="s">
        <v>12</v>
      </c>
      <c r="C7" s="115"/>
      <c r="D7" s="157"/>
      <c r="E7" s="277"/>
      <c r="F7" s="158"/>
      <c r="G7" s="159"/>
      <c r="H7" s="160"/>
      <c r="I7" s="132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</row>
    <row r="8" spans="2:26" customFormat="1" x14ac:dyDescent="0.25">
      <c r="B8" s="156" t="s">
        <v>13</v>
      </c>
      <c r="C8" s="115"/>
      <c r="D8" s="157"/>
      <c r="E8" s="277"/>
      <c r="F8" s="158"/>
      <c r="G8" s="159"/>
      <c r="H8" s="160"/>
      <c r="I8" s="132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</row>
    <row r="9" spans="2:26" customFormat="1" x14ac:dyDescent="0.25">
      <c r="B9" s="161" t="s">
        <v>321</v>
      </c>
      <c r="C9" s="162" t="s">
        <v>322</v>
      </c>
      <c r="D9" s="163">
        <v>21</v>
      </c>
      <c r="E9" s="444">
        <v>391</v>
      </c>
      <c r="F9" s="445">
        <v>9.34</v>
      </c>
      <c r="G9" s="446">
        <v>4.3249999999999993</v>
      </c>
      <c r="H9" s="164" t="s">
        <v>323</v>
      </c>
      <c r="I9" s="132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</row>
    <row r="10" spans="2:26" customFormat="1" x14ac:dyDescent="0.25">
      <c r="B10" s="161" t="s">
        <v>652</v>
      </c>
      <c r="C10" s="162" t="s">
        <v>230</v>
      </c>
      <c r="D10" s="163">
        <v>30</v>
      </c>
      <c r="E10" s="444">
        <v>323.19</v>
      </c>
      <c r="F10" s="445">
        <v>7.72</v>
      </c>
      <c r="G10" s="446">
        <v>6.5251000000000001</v>
      </c>
      <c r="H10" s="164" t="s">
        <v>653</v>
      </c>
      <c r="I10" s="132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</row>
    <row r="11" spans="2:26" customFormat="1" x14ac:dyDescent="0.25">
      <c r="B11" s="161" t="s">
        <v>673</v>
      </c>
      <c r="C11" s="162" t="s">
        <v>230</v>
      </c>
      <c r="D11" s="163">
        <v>30</v>
      </c>
      <c r="E11" s="444">
        <v>322.43</v>
      </c>
      <c r="F11" s="445">
        <v>7.7</v>
      </c>
      <c r="G11" s="446">
        <v>3.9196999999999997</v>
      </c>
      <c r="H11" s="164" t="s">
        <v>674</v>
      </c>
      <c r="I11" s="132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</row>
    <row r="12" spans="2:26" customFormat="1" x14ac:dyDescent="0.25">
      <c r="B12" s="161" t="s">
        <v>766</v>
      </c>
      <c r="C12" s="162" t="s">
        <v>15</v>
      </c>
      <c r="D12" s="163">
        <v>30</v>
      </c>
      <c r="E12" s="444">
        <v>322.08999999999997</v>
      </c>
      <c r="F12" s="445">
        <v>7.69</v>
      </c>
      <c r="G12" s="446">
        <v>3.9350999999999998</v>
      </c>
      <c r="H12" s="164" t="s">
        <v>767</v>
      </c>
      <c r="I12" s="132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</row>
    <row r="13" spans="2:26" customFormat="1" x14ac:dyDescent="0.25">
      <c r="B13" s="161" t="s">
        <v>654</v>
      </c>
      <c r="C13" s="162" t="s">
        <v>15</v>
      </c>
      <c r="D13" s="163">
        <v>300</v>
      </c>
      <c r="E13" s="444">
        <v>312.70999999999998</v>
      </c>
      <c r="F13" s="445">
        <v>7.47</v>
      </c>
      <c r="G13" s="446">
        <v>5.6953999999999994</v>
      </c>
      <c r="H13" s="164" t="s">
        <v>655</v>
      </c>
      <c r="I13" s="132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</row>
    <row r="14" spans="2:26" customFormat="1" x14ac:dyDescent="0.25">
      <c r="B14" s="161" t="s">
        <v>650</v>
      </c>
      <c r="C14" s="162" t="s">
        <v>230</v>
      </c>
      <c r="D14" s="163">
        <v>30000</v>
      </c>
      <c r="E14" s="444">
        <v>301.31</v>
      </c>
      <c r="F14" s="445">
        <v>7.2</v>
      </c>
      <c r="G14" s="446">
        <v>4.3652999999999995</v>
      </c>
      <c r="H14" s="164" t="s">
        <v>651</v>
      </c>
      <c r="I14" s="132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</row>
    <row r="15" spans="2:26" customFormat="1" x14ac:dyDescent="0.25">
      <c r="B15" s="161" t="s">
        <v>194</v>
      </c>
      <c r="C15" s="162" t="s">
        <v>15</v>
      </c>
      <c r="D15" s="163">
        <v>15</v>
      </c>
      <c r="E15" s="444">
        <v>162.22</v>
      </c>
      <c r="F15" s="445">
        <v>3.87</v>
      </c>
      <c r="G15" s="446">
        <v>3.7105999999999999</v>
      </c>
      <c r="H15" s="164" t="s">
        <v>195</v>
      </c>
      <c r="I15" s="132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</row>
    <row r="16" spans="2:26" customFormat="1" x14ac:dyDescent="0.25">
      <c r="B16" s="447" t="s">
        <v>77</v>
      </c>
      <c r="C16" s="162"/>
      <c r="D16" s="165"/>
      <c r="E16" s="448">
        <f>SUM(E9:E15)</f>
        <v>2134.9499999999998</v>
      </c>
      <c r="F16" s="448">
        <f>SUM(F6:F15)</f>
        <v>50.989999999999995</v>
      </c>
      <c r="G16" s="461"/>
      <c r="H16" s="164"/>
      <c r="I16" s="132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</row>
    <row r="17" spans="2:26" customFormat="1" x14ac:dyDescent="0.25">
      <c r="B17" s="156" t="s">
        <v>656</v>
      </c>
      <c r="C17" s="162"/>
      <c r="D17" s="165"/>
      <c r="E17" s="461"/>
      <c r="F17" s="461"/>
      <c r="G17" s="461"/>
      <c r="H17" s="164"/>
      <c r="I17" s="132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</row>
    <row r="18" spans="2:26" customFormat="1" x14ac:dyDescent="0.25">
      <c r="B18" s="462" t="s">
        <v>657</v>
      </c>
      <c r="C18" s="162" t="s">
        <v>15</v>
      </c>
      <c r="D18" s="165">
        <v>30</v>
      </c>
      <c r="E18" s="463">
        <v>303.01</v>
      </c>
      <c r="F18" s="445">
        <v>7.24</v>
      </c>
      <c r="G18" s="446">
        <v>5.0237999999999996</v>
      </c>
      <c r="H18" s="164" t="s">
        <v>658</v>
      </c>
      <c r="I18" s="132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</row>
    <row r="19" spans="2:26" customFormat="1" x14ac:dyDescent="0.25">
      <c r="B19" s="454" t="s">
        <v>77</v>
      </c>
      <c r="C19" s="223"/>
      <c r="D19" s="168"/>
      <c r="E19" s="455">
        <f>SUM(E18:E18)</f>
        <v>303.01</v>
      </c>
      <c r="F19" s="455">
        <f>SUM(F18:F18)</f>
        <v>7.24</v>
      </c>
      <c r="G19" s="450"/>
      <c r="H19" s="164"/>
      <c r="I19" s="132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</row>
    <row r="20" spans="2:26" customFormat="1" x14ac:dyDescent="0.25">
      <c r="B20" s="167" t="s">
        <v>352</v>
      </c>
      <c r="C20" s="223"/>
      <c r="D20" s="168"/>
      <c r="E20" s="450"/>
      <c r="F20" s="450"/>
      <c r="G20" s="450"/>
      <c r="H20" s="160"/>
      <c r="I20" s="132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</row>
    <row r="21" spans="2:26" customFormat="1" x14ac:dyDescent="0.25">
      <c r="B21" s="167" t="s">
        <v>13</v>
      </c>
      <c r="C21" s="223"/>
      <c r="D21" s="168"/>
      <c r="E21" s="450"/>
      <c r="F21" s="450"/>
      <c r="G21" s="450"/>
      <c r="H21" s="160"/>
      <c r="I21" s="132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</row>
    <row r="22" spans="2:26" customFormat="1" x14ac:dyDescent="0.25">
      <c r="B22" s="170" t="s">
        <v>469</v>
      </c>
      <c r="C22" s="235" t="s">
        <v>15</v>
      </c>
      <c r="D22" s="168">
        <v>30</v>
      </c>
      <c r="E22" s="452">
        <v>408.23</v>
      </c>
      <c r="F22" s="445">
        <v>9.75</v>
      </c>
      <c r="G22" s="446">
        <v>4.1749999999999998</v>
      </c>
      <c r="H22" s="164" t="s">
        <v>470</v>
      </c>
      <c r="I22" s="132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</row>
    <row r="23" spans="2:26" customFormat="1" x14ac:dyDescent="0.25">
      <c r="B23" s="170" t="s">
        <v>659</v>
      </c>
      <c r="C23" s="235" t="s">
        <v>230</v>
      </c>
      <c r="D23" s="168">
        <v>23</v>
      </c>
      <c r="E23" s="452">
        <v>308.49</v>
      </c>
      <c r="F23" s="445">
        <v>7.37</v>
      </c>
      <c r="G23" s="446">
        <v>4.4250999999999996</v>
      </c>
      <c r="H23" s="164" t="s">
        <v>660</v>
      </c>
      <c r="I23" s="132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</row>
    <row r="24" spans="2:26" customFormat="1" x14ac:dyDescent="0.25">
      <c r="B24" s="453" t="s">
        <v>645</v>
      </c>
      <c r="C24" s="235" t="s">
        <v>30</v>
      </c>
      <c r="D24" s="168">
        <v>10</v>
      </c>
      <c r="E24" s="452">
        <v>133.88999999999999</v>
      </c>
      <c r="F24" s="445">
        <v>3.2</v>
      </c>
      <c r="G24" s="446">
        <v>4.3399000000000001</v>
      </c>
      <c r="H24" s="164" t="s">
        <v>646</v>
      </c>
      <c r="I24" s="132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</row>
    <row r="25" spans="2:26" customFormat="1" x14ac:dyDescent="0.25">
      <c r="B25" s="454" t="s">
        <v>77</v>
      </c>
      <c r="C25" s="223"/>
      <c r="D25" s="168"/>
      <c r="E25" s="455">
        <f>SUM(E22:E24)</f>
        <v>850.61</v>
      </c>
      <c r="F25" s="455">
        <f>SUM(F22:F24)</f>
        <v>20.32</v>
      </c>
      <c r="G25" s="450"/>
      <c r="H25" s="160"/>
      <c r="I25" s="132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</row>
    <row r="26" spans="2:26" customFormat="1" x14ac:dyDescent="0.25">
      <c r="B26" s="454" t="s">
        <v>84</v>
      </c>
      <c r="C26" s="223"/>
      <c r="D26" s="168"/>
      <c r="E26" s="450"/>
      <c r="F26" s="450"/>
      <c r="G26" s="450"/>
      <c r="H26" s="160"/>
      <c r="I26" s="132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</row>
    <row r="27" spans="2:26" customFormat="1" x14ac:dyDescent="0.25">
      <c r="B27" s="454" t="s">
        <v>83</v>
      </c>
      <c r="C27" s="223"/>
      <c r="D27" s="168"/>
      <c r="E27" s="450"/>
      <c r="F27" s="450"/>
      <c r="G27" s="450"/>
      <c r="H27" s="160"/>
      <c r="I27" s="132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</row>
    <row r="28" spans="2:26" customFormat="1" x14ac:dyDescent="0.25">
      <c r="B28" s="453" t="s">
        <v>383</v>
      </c>
      <c r="C28" s="235" t="s">
        <v>88</v>
      </c>
      <c r="D28" s="168">
        <v>400000</v>
      </c>
      <c r="E28" s="452">
        <v>399.7</v>
      </c>
      <c r="F28" s="452">
        <v>9.5500000000000007</v>
      </c>
      <c r="G28" s="452">
        <v>3.4015999999999997</v>
      </c>
      <c r="H28" s="164" t="s">
        <v>384</v>
      </c>
      <c r="I28" s="132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</row>
    <row r="29" spans="2:26" customFormat="1" x14ac:dyDescent="0.25">
      <c r="B29" s="454" t="s">
        <v>77</v>
      </c>
      <c r="C29" s="223"/>
      <c r="D29" s="168"/>
      <c r="E29" s="457">
        <f>SUM(E28)</f>
        <v>399.7</v>
      </c>
      <c r="F29" s="457">
        <f>SUM(F28)</f>
        <v>9.5500000000000007</v>
      </c>
      <c r="G29" s="450"/>
      <c r="H29" s="160"/>
      <c r="I29" s="132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</row>
    <row r="30" spans="2:26" customFormat="1" x14ac:dyDescent="0.25">
      <c r="B30" s="156" t="s">
        <v>390</v>
      </c>
      <c r="C30" s="115"/>
      <c r="D30" s="157"/>
      <c r="E30" s="277"/>
      <c r="F30" s="158"/>
      <c r="G30" s="159"/>
      <c r="H30" s="160"/>
      <c r="I30" s="132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</row>
    <row r="31" spans="2:26" customFormat="1" x14ac:dyDescent="0.25">
      <c r="B31" s="156" t="s">
        <v>648</v>
      </c>
      <c r="C31" s="43"/>
      <c r="D31" s="171"/>
      <c r="E31" s="172">
        <v>494.64</v>
      </c>
      <c r="F31" s="458">
        <v>11.81</v>
      </c>
      <c r="G31" s="446"/>
      <c r="H31" s="173"/>
      <c r="I31" s="182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</row>
    <row r="32" spans="2:26" customFormat="1" x14ac:dyDescent="0.25">
      <c r="B32" s="156" t="s">
        <v>100</v>
      </c>
      <c r="C32" s="43"/>
      <c r="D32" s="171"/>
      <c r="E32" s="172">
        <v>3.8600000000005821</v>
      </c>
      <c r="F32" s="458">
        <v>0.09</v>
      </c>
      <c r="G32" s="446"/>
      <c r="H32" s="173"/>
      <c r="I32" s="183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</row>
    <row r="33" spans="2:26" customFormat="1" x14ac:dyDescent="0.25">
      <c r="B33" s="174" t="s">
        <v>101</v>
      </c>
      <c r="C33" s="175"/>
      <c r="D33" s="176"/>
      <c r="E33" s="177">
        <f>+E31+E32+E16+E25+E19+E29</f>
        <v>4186.7700000000004</v>
      </c>
      <c r="F33" s="177">
        <f>+F31+F32+F16+F25+F19+F29</f>
        <v>99.999999999999986</v>
      </c>
      <c r="G33" s="178"/>
      <c r="H33" s="179"/>
      <c r="I33" s="132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</row>
    <row r="34" spans="2:26" customFormat="1" x14ac:dyDescent="0.25">
      <c r="B34" s="161" t="s">
        <v>203</v>
      </c>
      <c r="C34" s="304"/>
      <c r="D34" s="305"/>
      <c r="E34" s="180"/>
      <c r="F34" s="459"/>
      <c r="G34" s="459"/>
      <c r="H34" s="181"/>
      <c r="I34" s="132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</row>
    <row r="35" spans="2:26" customFormat="1" x14ac:dyDescent="0.25">
      <c r="B35" s="537" t="s">
        <v>103</v>
      </c>
      <c r="C35" s="506"/>
      <c r="D35" s="506"/>
      <c r="E35" s="506"/>
      <c r="F35" s="506"/>
      <c r="G35" s="506"/>
      <c r="H35" s="538"/>
      <c r="I35" s="182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</row>
    <row r="36" spans="2:26" customFormat="1" x14ac:dyDescent="0.25">
      <c r="B36" s="488" t="s">
        <v>104</v>
      </c>
      <c r="C36" s="483"/>
      <c r="D36" s="483"/>
      <c r="E36" s="483"/>
      <c r="F36" s="483"/>
      <c r="G36" s="483"/>
      <c r="H36" s="489"/>
      <c r="I36" s="182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</row>
    <row r="37" spans="2:26" customFormat="1" x14ac:dyDescent="0.25">
      <c r="B37" s="537" t="s">
        <v>105</v>
      </c>
      <c r="C37" s="506"/>
      <c r="D37" s="506"/>
      <c r="E37" s="506"/>
      <c r="F37" s="506"/>
      <c r="G37" s="506"/>
      <c r="H37" s="538"/>
      <c r="I37" s="184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</row>
  </sheetData>
  <mergeCells count="2">
    <mergeCell ref="B35:H35"/>
    <mergeCell ref="B37:H3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B1" zoomScale="85" zoomScaleNormal="85" workbookViewId="0">
      <selection activeCell="B10" sqref="B10"/>
    </sheetView>
  </sheetViews>
  <sheetFormatPr defaultRowHeight="15" x14ac:dyDescent="0.25"/>
  <cols>
    <col min="1" max="1" width="6.7109375" style="439" hidden="1" customWidth="1"/>
    <col min="2" max="2" width="82.28515625" style="439" customWidth="1"/>
    <col min="3" max="3" width="12.42578125" style="439" bestFit="1" customWidth="1"/>
    <col min="4" max="4" width="11.42578125" style="460" bestFit="1" customWidth="1"/>
    <col min="5" max="5" width="17.85546875" style="439" bestFit="1" customWidth="1"/>
    <col min="6" max="6" width="9.28515625" style="439" bestFit="1" customWidth="1"/>
    <col min="7" max="7" width="9.28515625" style="439" customWidth="1"/>
    <col min="8" max="8" width="17.42578125" style="439" bestFit="1" customWidth="1"/>
    <col min="9" max="9" width="39.5703125" style="132" bestFit="1" customWidth="1"/>
    <col min="10" max="256" width="9.140625" style="439"/>
    <col min="257" max="257" width="0" style="439" hidden="1" customWidth="1"/>
    <col min="258" max="258" width="82.28515625" style="439" customWidth="1"/>
    <col min="259" max="259" width="12.42578125" style="439" bestFit="1" customWidth="1"/>
    <col min="260" max="260" width="11.42578125" style="439" bestFit="1" customWidth="1"/>
    <col min="261" max="261" width="17.85546875" style="439" bestFit="1" customWidth="1"/>
    <col min="262" max="262" width="9.28515625" style="439" bestFit="1" customWidth="1"/>
    <col min="263" max="263" width="9.28515625" style="439" customWidth="1"/>
    <col min="264" max="264" width="17.42578125" style="439" bestFit="1" customWidth="1"/>
    <col min="265" max="265" width="39.5703125" style="439" bestFit="1" customWidth="1"/>
    <col min="266" max="512" width="9.140625" style="439"/>
    <col min="513" max="513" width="0" style="439" hidden="1" customWidth="1"/>
    <col min="514" max="514" width="82.28515625" style="439" customWidth="1"/>
    <col min="515" max="515" width="12.42578125" style="439" bestFit="1" customWidth="1"/>
    <col min="516" max="516" width="11.42578125" style="439" bestFit="1" customWidth="1"/>
    <col min="517" max="517" width="17.85546875" style="439" bestFit="1" customWidth="1"/>
    <col min="518" max="518" width="9.28515625" style="439" bestFit="1" customWidth="1"/>
    <col min="519" max="519" width="9.28515625" style="439" customWidth="1"/>
    <col min="520" max="520" width="17.42578125" style="439" bestFit="1" customWidth="1"/>
    <col min="521" max="521" width="39.5703125" style="439" bestFit="1" customWidth="1"/>
    <col min="522" max="768" width="9.140625" style="439"/>
    <col min="769" max="769" width="0" style="439" hidden="1" customWidth="1"/>
    <col min="770" max="770" width="82.28515625" style="439" customWidth="1"/>
    <col min="771" max="771" width="12.42578125" style="439" bestFit="1" customWidth="1"/>
    <col min="772" max="772" width="11.42578125" style="439" bestFit="1" customWidth="1"/>
    <col min="773" max="773" width="17.85546875" style="439" bestFit="1" customWidth="1"/>
    <col min="774" max="774" width="9.28515625" style="439" bestFit="1" customWidth="1"/>
    <col min="775" max="775" width="9.28515625" style="439" customWidth="1"/>
    <col min="776" max="776" width="17.42578125" style="439" bestFit="1" customWidth="1"/>
    <col min="777" max="777" width="39.5703125" style="439" bestFit="1" customWidth="1"/>
    <col min="778" max="1024" width="9.140625" style="439"/>
    <col min="1025" max="1025" width="0" style="439" hidden="1" customWidth="1"/>
    <col min="1026" max="1026" width="82.28515625" style="439" customWidth="1"/>
    <col min="1027" max="1027" width="12.42578125" style="439" bestFit="1" customWidth="1"/>
    <col min="1028" max="1028" width="11.42578125" style="439" bestFit="1" customWidth="1"/>
    <col min="1029" max="1029" width="17.85546875" style="439" bestFit="1" customWidth="1"/>
    <col min="1030" max="1030" width="9.28515625" style="439" bestFit="1" customWidth="1"/>
    <col min="1031" max="1031" width="9.28515625" style="439" customWidth="1"/>
    <col min="1032" max="1032" width="17.42578125" style="439" bestFit="1" customWidth="1"/>
    <col min="1033" max="1033" width="39.5703125" style="439" bestFit="1" customWidth="1"/>
    <col min="1034" max="1280" width="9.140625" style="439"/>
    <col min="1281" max="1281" width="0" style="439" hidden="1" customWidth="1"/>
    <col min="1282" max="1282" width="82.28515625" style="439" customWidth="1"/>
    <col min="1283" max="1283" width="12.42578125" style="439" bestFit="1" customWidth="1"/>
    <col min="1284" max="1284" width="11.42578125" style="439" bestFit="1" customWidth="1"/>
    <col min="1285" max="1285" width="17.85546875" style="439" bestFit="1" customWidth="1"/>
    <col min="1286" max="1286" width="9.28515625" style="439" bestFit="1" customWidth="1"/>
    <col min="1287" max="1287" width="9.28515625" style="439" customWidth="1"/>
    <col min="1288" max="1288" width="17.42578125" style="439" bestFit="1" customWidth="1"/>
    <col min="1289" max="1289" width="39.5703125" style="439" bestFit="1" customWidth="1"/>
    <col min="1290" max="1536" width="9.140625" style="439"/>
    <col min="1537" max="1537" width="0" style="439" hidden="1" customWidth="1"/>
    <col min="1538" max="1538" width="82.28515625" style="439" customWidth="1"/>
    <col min="1539" max="1539" width="12.42578125" style="439" bestFit="1" customWidth="1"/>
    <col min="1540" max="1540" width="11.42578125" style="439" bestFit="1" customWidth="1"/>
    <col min="1541" max="1541" width="17.85546875" style="439" bestFit="1" customWidth="1"/>
    <col min="1542" max="1542" width="9.28515625" style="439" bestFit="1" customWidth="1"/>
    <col min="1543" max="1543" width="9.28515625" style="439" customWidth="1"/>
    <col min="1544" max="1544" width="17.42578125" style="439" bestFit="1" customWidth="1"/>
    <col min="1545" max="1545" width="39.5703125" style="439" bestFit="1" customWidth="1"/>
    <col min="1546" max="1792" width="9.140625" style="439"/>
    <col min="1793" max="1793" width="0" style="439" hidden="1" customWidth="1"/>
    <col min="1794" max="1794" width="82.28515625" style="439" customWidth="1"/>
    <col min="1795" max="1795" width="12.42578125" style="439" bestFit="1" customWidth="1"/>
    <col min="1796" max="1796" width="11.42578125" style="439" bestFit="1" customWidth="1"/>
    <col min="1797" max="1797" width="17.85546875" style="439" bestFit="1" customWidth="1"/>
    <col min="1798" max="1798" width="9.28515625" style="439" bestFit="1" customWidth="1"/>
    <col min="1799" max="1799" width="9.28515625" style="439" customWidth="1"/>
    <col min="1800" max="1800" width="17.42578125" style="439" bestFit="1" customWidth="1"/>
    <col min="1801" max="1801" width="39.5703125" style="439" bestFit="1" customWidth="1"/>
    <col min="1802" max="2048" width="9.140625" style="439"/>
    <col min="2049" max="2049" width="0" style="439" hidden="1" customWidth="1"/>
    <col min="2050" max="2050" width="82.28515625" style="439" customWidth="1"/>
    <col min="2051" max="2051" width="12.42578125" style="439" bestFit="1" customWidth="1"/>
    <col min="2052" max="2052" width="11.42578125" style="439" bestFit="1" customWidth="1"/>
    <col min="2053" max="2053" width="17.85546875" style="439" bestFit="1" customWidth="1"/>
    <col min="2054" max="2054" width="9.28515625" style="439" bestFit="1" customWidth="1"/>
    <col min="2055" max="2055" width="9.28515625" style="439" customWidth="1"/>
    <col min="2056" max="2056" width="17.42578125" style="439" bestFit="1" customWidth="1"/>
    <col min="2057" max="2057" width="39.5703125" style="439" bestFit="1" customWidth="1"/>
    <col min="2058" max="2304" width="9.140625" style="439"/>
    <col min="2305" max="2305" width="0" style="439" hidden="1" customWidth="1"/>
    <col min="2306" max="2306" width="82.28515625" style="439" customWidth="1"/>
    <col min="2307" max="2307" width="12.42578125" style="439" bestFit="1" customWidth="1"/>
    <col min="2308" max="2308" width="11.42578125" style="439" bestFit="1" customWidth="1"/>
    <col min="2309" max="2309" width="17.85546875" style="439" bestFit="1" customWidth="1"/>
    <col min="2310" max="2310" width="9.28515625" style="439" bestFit="1" customWidth="1"/>
    <col min="2311" max="2311" width="9.28515625" style="439" customWidth="1"/>
    <col min="2312" max="2312" width="17.42578125" style="439" bestFit="1" customWidth="1"/>
    <col min="2313" max="2313" width="39.5703125" style="439" bestFit="1" customWidth="1"/>
    <col min="2314" max="2560" width="9.140625" style="439"/>
    <col min="2561" max="2561" width="0" style="439" hidden="1" customWidth="1"/>
    <col min="2562" max="2562" width="82.28515625" style="439" customWidth="1"/>
    <col min="2563" max="2563" width="12.42578125" style="439" bestFit="1" customWidth="1"/>
    <col min="2564" max="2564" width="11.42578125" style="439" bestFit="1" customWidth="1"/>
    <col min="2565" max="2565" width="17.85546875" style="439" bestFit="1" customWidth="1"/>
    <col min="2566" max="2566" width="9.28515625" style="439" bestFit="1" customWidth="1"/>
    <col min="2567" max="2567" width="9.28515625" style="439" customWidth="1"/>
    <col min="2568" max="2568" width="17.42578125" style="439" bestFit="1" customWidth="1"/>
    <col min="2569" max="2569" width="39.5703125" style="439" bestFit="1" customWidth="1"/>
    <col min="2570" max="2816" width="9.140625" style="439"/>
    <col min="2817" max="2817" width="0" style="439" hidden="1" customWidth="1"/>
    <col min="2818" max="2818" width="82.28515625" style="439" customWidth="1"/>
    <col min="2819" max="2819" width="12.42578125" style="439" bestFit="1" customWidth="1"/>
    <col min="2820" max="2820" width="11.42578125" style="439" bestFit="1" customWidth="1"/>
    <col min="2821" max="2821" width="17.85546875" style="439" bestFit="1" customWidth="1"/>
    <col min="2822" max="2822" width="9.28515625" style="439" bestFit="1" customWidth="1"/>
    <col min="2823" max="2823" width="9.28515625" style="439" customWidth="1"/>
    <col min="2824" max="2824" width="17.42578125" style="439" bestFit="1" customWidth="1"/>
    <col min="2825" max="2825" width="39.5703125" style="439" bestFit="1" customWidth="1"/>
    <col min="2826" max="3072" width="9.140625" style="439"/>
    <col min="3073" max="3073" width="0" style="439" hidden="1" customWidth="1"/>
    <col min="3074" max="3074" width="82.28515625" style="439" customWidth="1"/>
    <col min="3075" max="3075" width="12.42578125" style="439" bestFit="1" customWidth="1"/>
    <col min="3076" max="3076" width="11.42578125" style="439" bestFit="1" customWidth="1"/>
    <col min="3077" max="3077" width="17.85546875" style="439" bestFit="1" customWidth="1"/>
    <col min="3078" max="3078" width="9.28515625" style="439" bestFit="1" customWidth="1"/>
    <col min="3079" max="3079" width="9.28515625" style="439" customWidth="1"/>
    <col min="3080" max="3080" width="17.42578125" style="439" bestFit="1" customWidth="1"/>
    <col min="3081" max="3081" width="39.5703125" style="439" bestFit="1" customWidth="1"/>
    <col min="3082" max="3328" width="9.140625" style="439"/>
    <col min="3329" max="3329" width="0" style="439" hidden="1" customWidth="1"/>
    <col min="3330" max="3330" width="82.28515625" style="439" customWidth="1"/>
    <col min="3331" max="3331" width="12.42578125" style="439" bestFit="1" customWidth="1"/>
    <col min="3332" max="3332" width="11.42578125" style="439" bestFit="1" customWidth="1"/>
    <col min="3333" max="3333" width="17.85546875" style="439" bestFit="1" customWidth="1"/>
    <col min="3334" max="3334" width="9.28515625" style="439" bestFit="1" customWidth="1"/>
    <col min="3335" max="3335" width="9.28515625" style="439" customWidth="1"/>
    <col min="3336" max="3336" width="17.42578125" style="439" bestFit="1" customWidth="1"/>
    <col min="3337" max="3337" width="39.5703125" style="439" bestFit="1" customWidth="1"/>
    <col min="3338" max="3584" width="9.140625" style="439"/>
    <col min="3585" max="3585" width="0" style="439" hidden="1" customWidth="1"/>
    <col min="3586" max="3586" width="82.28515625" style="439" customWidth="1"/>
    <col min="3587" max="3587" width="12.42578125" style="439" bestFit="1" customWidth="1"/>
    <col min="3588" max="3588" width="11.42578125" style="439" bestFit="1" customWidth="1"/>
    <col min="3589" max="3589" width="17.85546875" style="439" bestFit="1" customWidth="1"/>
    <col min="3590" max="3590" width="9.28515625" style="439" bestFit="1" customWidth="1"/>
    <col min="3591" max="3591" width="9.28515625" style="439" customWidth="1"/>
    <col min="3592" max="3592" width="17.42578125" style="439" bestFit="1" customWidth="1"/>
    <col min="3593" max="3593" width="39.5703125" style="439" bestFit="1" customWidth="1"/>
    <col min="3594" max="3840" width="9.140625" style="439"/>
    <col min="3841" max="3841" width="0" style="439" hidden="1" customWidth="1"/>
    <col min="3842" max="3842" width="82.28515625" style="439" customWidth="1"/>
    <col min="3843" max="3843" width="12.42578125" style="439" bestFit="1" customWidth="1"/>
    <col min="3844" max="3844" width="11.42578125" style="439" bestFit="1" customWidth="1"/>
    <col min="3845" max="3845" width="17.85546875" style="439" bestFit="1" customWidth="1"/>
    <col min="3846" max="3846" width="9.28515625" style="439" bestFit="1" customWidth="1"/>
    <col min="3847" max="3847" width="9.28515625" style="439" customWidth="1"/>
    <col min="3848" max="3848" width="17.42578125" style="439" bestFit="1" customWidth="1"/>
    <col min="3849" max="3849" width="39.5703125" style="439" bestFit="1" customWidth="1"/>
    <col min="3850" max="4096" width="9.140625" style="439"/>
    <col min="4097" max="4097" width="0" style="439" hidden="1" customWidth="1"/>
    <col min="4098" max="4098" width="82.28515625" style="439" customWidth="1"/>
    <col min="4099" max="4099" width="12.42578125" style="439" bestFit="1" customWidth="1"/>
    <col min="4100" max="4100" width="11.42578125" style="439" bestFit="1" customWidth="1"/>
    <col min="4101" max="4101" width="17.85546875" style="439" bestFit="1" customWidth="1"/>
    <col min="4102" max="4102" width="9.28515625" style="439" bestFit="1" customWidth="1"/>
    <col min="4103" max="4103" width="9.28515625" style="439" customWidth="1"/>
    <col min="4104" max="4104" width="17.42578125" style="439" bestFit="1" customWidth="1"/>
    <col min="4105" max="4105" width="39.5703125" style="439" bestFit="1" customWidth="1"/>
    <col min="4106" max="4352" width="9.140625" style="439"/>
    <col min="4353" max="4353" width="0" style="439" hidden="1" customWidth="1"/>
    <col min="4354" max="4354" width="82.28515625" style="439" customWidth="1"/>
    <col min="4355" max="4355" width="12.42578125" style="439" bestFit="1" customWidth="1"/>
    <col min="4356" max="4356" width="11.42578125" style="439" bestFit="1" customWidth="1"/>
    <col min="4357" max="4357" width="17.85546875" style="439" bestFit="1" customWidth="1"/>
    <col min="4358" max="4358" width="9.28515625" style="439" bestFit="1" customWidth="1"/>
    <col min="4359" max="4359" width="9.28515625" style="439" customWidth="1"/>
    <col min="4360" max="4360" width="17.42578125" style="439" bestFit="1" customWidth="1"/>
    <col min="4361" max="4361" width="39.5703125" style="439" bestFit="1" customWidth="1"/>
    <col min="4362" max="4608" width="9.140625" style="439"/>
    <col min="4609" max="4609" width="0" style="439" hidden="1" customWidth="1"/>
    <col min="4610" max="4610" width="82.28515625" style="439" customWidth="1"/>
    <col min="4611" max="4611" width="12.42578125" style="439" bestFit="1" customWidth="1"/>
    <col min="4612" max="4612" width="11.42578125" style="439" bestFit="1" customWidth="1"/>
    <col min="4613" max="4613" width="17.85546875" style="439" bestFit="1" customWidth="1"/>
    <col min="4614" max="4614" width="9.28515625" style="439" bestFit="1" customWidth="1"/>
    <col min="4615" max="4615" width="9.28515625" style="439" customWidth="1"/>
    <col min="4616" max="4616" width="17.42578125" style="439" bestFit="1" customWidth="1"/>
    <col min="4617" max="4617" width="39.5703125" style="439" bestFit="1" customWidth="1"/>
    <col min="4618" max="4864" width="9.140625" style="439"/>
    <col min="4865" max="4865" width="0" style="439" hidden="1" customWidth="1"/>
    <col min="4866" max="4866" width="82.28515625" style="439" customWidth="1"/>
    <col min="4867" max="4867" width="12.42578125" style="439" bestFit="1" customWidth="1"/>
    <col min="4868" max="4868" width="11.42578125" style="439" bestFit="1" customWidth="1"/>
    <col min="4869" max="4869" width="17.85546875" style="439" bestFit="1" customWidth="1"/>
    <col min="4870" max="4870" width="9.28515625" style="439" bestFit="1" customWidth="1"/>
    <col min="4871" max="4871" width="9.28515625" style="439" customWidth="1"/>
    <col min="4872" max="4872" width="17.42578125" style="439" bestFit="1" customWidth="1"/>
    <col min="4873" max="4873" width="39.5703125" style="439" bestFit="1" customWidth="1"/>
    <col min="4874" max="5120" width="9.140625" style="439"/>
    <col min="5121" max="5121" width="0" style="439" hidden="1" customWidth="1"/>
    <col min="5122" max="5122" width="82.28515625" style="439" customWidth="1"/>
    <col min="5123" max="5123" width="12.42578125" style="439" bestFit="1" customWidth="1"/>
    <col min="5124" max="5124" width="11.42578125" style="439" bestFit="1" customWidth="1"/>
    <col min="5125" max="5125" width="17.85546875" style="439" bestFit="1" customWidth="1"/>
    <col min="5126" max="5126" width="9.28515625" style="439" bestFit="1" customWidth="1"/>
    <col min="5127" max="5127" width="9.28515625" style="439" customWidth="1"/>
    <col min="5128" max="5128" width="17.42578125" style="439" bestFit="1" customWidth="1"/>
    <col min="5129" max="5129" width="39.5703125" style="439" bestFit="1" customWidth="1"/>
    <col min="5130" max="5376" width="9.140625" style="439"/>
    <col min="5377" max="5377" width="0" style="439" hidden="1" customWidth="1"/>
    <col min="5378" max="5378" width="82.28515625" style="439" customWidth="1"/>
    <col min="5379" max="5379" width="12.42578125" style="439" bestFit="1" customWidth="1"/>
    <col min="5380" max="5380" width="11.42578125" style="439" bestFit="1" customWidth="1"/>
    <col min="5381" max="5381" width="17.85546875" style="439" bestFit="1" customWidth="1"/>
    <col min="5382" max="5382" width="9.28515625" style="439" bestFit="1" customWidth="1"/>
    <col min="5383" max="5383" width="9.28515625" style="439" customWidth="1"/>
    <col min="5384" max="5384" width="17.42578125" style="439" bestFit="1" customWidth="1"/>
    <col min="5385" max="5385" width="39.5703125" style="439" bestFit="1" customWidth="1"/>
    <col min="5386" max="5632" width="9.140625" style="439"/>
    <col min="5633" max="5633" width="0" style="439" hidden="1" customWidth="1"/>
    <col min="5634" max="5634" width="82.28515625" style="439" customWidth="1"/>
    <col min="5635" max="5635" width="12.42578125" style="439" bestFit="1" customWidth="1"/>
    <col min="5636" max="5636" width="11.42578125" style="439" bestFit="1" customWidth="1"/>
    <col min="5637" max="5637" width="17.85546875" style="439" bestFit="1" customWidth="1"/>
    <col min="5638" max="5638" width="9.28515625" style="439" bestFit="1" customWidth="1"/>
    <col min="5639" max="5639" width="9.28515625" style="439" customWidth="1"/>
    <col min="5640" max="5640" width="17.42578125" style="439" bestFit="1" customWidth="1"/>
    <col min="5641" max="5641" width="39.5703125" style="439" bestFit="1" customWidth="1"/>
    <col min="5642" max="5888" width="9.140625" style="439"/>
    <col min="5889" max="5889" width="0" style="439" hidden="1" customWidth="1"/>
    <col min="5890" max="5890" width="82.28515625" style="439" customWidth="1"/>
    <col min="5891" max="5891" width="12.42578125" style="439" bestFit="1" customWidth="1"/>
    <col min="5892" max="5892" width="11.42578125" style="439" bestFit="1" customWidth="1"/>
    <col min="5893" max="5893" width="17.85546875" style="439" bestFit="1" customWidth="1"/>
    <col min="5894" max="5894" width="9.28515625" style="439" bestFit="1" customWidth="1"/>
    <col min="5895" max="5895" width="9.28515625" style="439" customWidth="1"/>
    <col min="5896" max="5896" width="17.42578125" style="439" bestFit="1" customWidth="1"/>
    <col min="5897" max="5897" width="39.5703125" style="439" bestFit="1" customWidth="1"/>
    <col min="5898" max="6144" width="9.140625" style="439"/>
    <col min="6145" max="6145" width="0" style="439" hidden="1" customWidth="1"/>
    <col min="6146" max="6146" width="82.28515625" style="439" customWidth="1"/>
    <col min="6147" max="6147" width="12.42578125" style="439" bestFit="1" customWidth="1"/>
    <col min="6148" max="6148" width="11.42578125" style="439" bestFit="1" customWidth="1"/>
    <col min="6149" max="6149" width="17.85546875" style="439" bestFit="1" customWidth="1"/>
    <col min="6150" max="6150" width="9.28515625" style="439" bestFit="1" customWidth="1"/>
    <col min="6151" max="6151" width="9.28515625" style="439" customWidth="1"/>
    <col min="6152" max="6152" width="17.42578125" style="439" bestFit="1" customWidth="1"/>
    <col min="6153" max="6153" width="39.5703125" style="439" bestFit="1" customWidth="1"/>
    <col min="6154" max="6400" width="9.140625" style="439"/>
    <col min="6401" max="6401" width="0" style="439" hidden="1" customWidth="1"/>
    <col min="6402" max="6402" width="82.28515625" style="439" customWidth="1"/>
    <col min="6403" max="6403" width="12.42578125" style="439" bestFit="1" customWidth="1"/>
    <col min="6404" max="6404" width="11.42578125" style="439" bestFit="1" customWidth="1"/>
    <col min="6405" max="6405" width="17.85546875" style="439" bestFit="1" customWidth="1"/>
    <col min="6406" max="6406" width="9.28515625" style="439" bestFit="1" customWidth="1"/>
    <col min="6407" max="6407" width="9.28515625" style="439" customWidth="1"/>
    <col min="6408" max="6408" width="17.42578125" style="439" bestFit="1" customWidth="1"/>
    <col min="6409" max="6409" width="39.5703125" style="439" bestFit="1" customWidth="1"/>
    <col min="6410" max="6656" width="9.140625" style="439"/>
    <col min="6657" max="6657" width="0" style="439" hidden="1" customWidth="1"/>
    <col min="6658" max="6658" width="82.28515625" style="439" customWidth="1"/>
    <col min="6659" max="6659" width="12.42578125" style="439" bestFit="1" customWidth="1"/>
    <col min="6660" max="6660" width="11.42578125" style="439" bestFit="1" customWidth="1"/>
    <col min="6661" max="6661" width="17.85546875" style="439" bestFit="1" customWidth="1"/>
    <col min="6662" max="6662" width="9.28515625" style="439" bestFit="1" customWidth="1"/>
    <col min="6663" max="6663" width="9.28515625" style="439" customWidth="1"/>
    <col min="6664" max="6664" width="17.42578125" style="439" bestFit="1" customWidth="1"/>
    <col min="6665" max="6665" width="39.5703125" style="439" bestFit="1" customWidth="1"/>
    <col min="6666" max="6912" width="9.140625" style="439"/>
    <col min="6913" max="6913" width="0" style="439" hidden="1" customWidth="1"/>
    <col min="6914" max="6914" width="82.28515625" style="439" customWidth="1"/>
    <col min="6915" max="6915" width="12.42578125" style="439" bestFit="1" customWidth="1"/>
    <col min="6916" max="6916" width="11.42578125" style="439" bestFit="1" customWidth="1"/>
    <col min="6917" max="6917" width="17.85546875" style="439" bestFit="1" customWidth="1"/>
    <col min="6918" max="6918" width="9.28515625" style="439" bestFit="1" customWidth="1"/>
    <col min="6919" max="6919" width="9.28515625" style="439" customWidth="1"/>
    <col min="6920" max="6920" width="17.42578125" style="439" bestFit="1" customWidth="1"/>
    <col min="6921" max="6921" width="39.5703125" style="439" bestFit="1" customWidth="1"/>
    <col min="6922" max="7168" width="9.140625" style="439"/>
    <col min="7169" max="7169" width="0" style="439" hidden="1" customWidth="1"/>
    <col min="7170" max="7170" width="82.28515625" style="439" customWidth="1"/>
    <col min="7171" max="7171" width="12.42578125" style="439" bestFit="1" customWidth="1"/>
    <col min="7172" max="7172" width="11.42578125" style="439" bestFit="1" customWidth="1"/>
    <col min="7173" max="7173" width="17.85546875" style="439" bestFit="1" customWidth="1"/>
    <col min="7174" max="7174" width="9.28515625" style="439" bestFit="1" customWidth="1"/>
    <col min="7175" max="7175" width="9.28515625" style="439" customWidth="1"/>
    <col min="7176" max="7176" width="17.42578125" style="439" bestFit="1" customWidth="1"/>
    <col min="7177" max="7177" width="39.5703125" style="439" bestFit="1" customWidth="1"/>
    <col min="7178" max="7424" width="9.140625" style="439"/>
    <col min="7425" max="7425" width="0" style="439" hidden="1" customWidth="1"/>
    <col min="7426" max="7426" width="82.28515625" style="439" customWidth="1"/>
    <col min="7427" max="7427" width="12.42578125" style="439" bestFit="1" customWidth="1"/>
    <col min="7428" max="7428" width="11.42578125" style="439" bestFit="1" customWidth="1"/>
    <col min="7429" max="7429" width="17.85546875" style="439" bestFit="1" customWidth="1"/>
    <col min="7430" max="7430" width="9.28515625" style="439" bestFit="1" customWidth="1"/>
    <col min="7431" max="7431" width="9.28515625" style="439" customWidth="1"/>
    <col min="7432" max="7432" width="17.42578125" style="439" bestFit="1" customWidth="1"/>
    <col min="7433" max="7433" width="39.5703125" style="439" bestFit="1" customWidth="1"/>
    <col min="7434" max="7680" width="9.140625" style="439"/>
    <col min="7681" max="7681" width="0" style="439" hidden="1" customWidth="1"/>
    <col min="7682" max="7682" width="82.28515625" style="439" customWidth="1"/>
    <col min="7683" max="7683" width="12.42578125" style="439" bestFit="1" customWidth="1"/>
    <col min="7684" max="7684" width="11.42578125" style="439" bestFit="1" customWidth="1"/>
    <col min="7685" max="7685" width="17.85546875" style="439" bestFit="1" customWidth="1"/>
    <col min="7686" max="7686" width="9.28515625" style="439" bestFit="1" customWidth="1"/>
    <col min="7687" max="7687" width="9.28515625" style="439" customWidth="1"/>
    <col min="7688" max="7688" width="17.42578125" style="439" bestFit="1" customWidth="1"/>
    <col min="7689" max="7689" width="39.5703125" style="439" bestFit="1" customWidth="1"/>
    <col min="7690" max="7936" width="9.140625" style="439"/>
    <col min="7937" max="7937" width="0" style="439" hidden="1" customWidth="1"/>
    <col min="7938" max="7938" width="82.28515625" style="439" customWidth="1"/>
    <col min="7939" max="7939" width="12.42578125" style="439" bestFit="1" customWidth="1"/>
    <col min="7940" max="7940" width="11.42578125" style="439" bestFit="1" customWidth="1"/>
    <col min="7941" max="7941" width="17.85546875" style="439" bestFit="1" customWidth="1"/>
    <col min="7942" max="7942" width="9.28515625" style="439" bestFit="1" customWidth="1"/>
    <col min="7943" max="7943" width="9.28515625" style="439" customWidth="1"/>
    <col min="7944" max="7944" width="17.42578125" style="439" bestFit="1" customWidth="1"/>
    <col min="7945" max="7945" width="39.5703125" style="439" bestFit="1" customWidth="1"/>
    <col min="7946" max="8192" width="9.140625" style="439"/>
    <col min="8193" max="8193" width="0" style="439" hidden="1" customWidth="1"/>
    <col min="8194" max="8194" width="82.28515625" style="439" customWidth="1"/>
    <col min="8195" max="8195" width="12.42578125" style="439" bestFit="1" customWidth="1"/>
    <col min="8196" max="8196" width="11.42578125" style="439" bestFit="1" customWidth="1"/>
    <col min="8197" max="8197" width="17.85546875" style="439" bestFit="1" customWidth="1"/>
    <col min="8198" max="8198" width="9.28515625" style="439" bestFit="1" customWidth="1"/>
    <col min="8199" max="8199" width="9.28515625" style="439" customWidth="1"/>
    <col min="8200" max="8200" width="17.42578125" style="439" bestFit="1" customWidth="1"/>
    <col min="8201" max="8201" width="39.5703125" style="439" bestFit="1" customWidth="1"/>
    <col min="8202" max="8448" width="9.140625" style="439"/>
    <col min="8449" max="8449" width="0" style="439" hidden="1" customWidth="1"/>
    <col min="8450" max="8450" width="82.28515625" style="439" customWidth="1"/>
    <col min="8451" max="8451" width="12.42578125" style="439" bestFit="1" customWidth="1"/>
    <col min="8452" max="8452" width="11.42578125" style="439" bestFit="1" customWidth="1"/>
    <col min="8453" max="8453" width="17.85546875" style="439" bestFit="1" customWidth="1"/>
    <col min="8454" max="8454" width="9.28515625" style="439" bestFit="1" customWidth="1"/>
    <col min="8455" max="8455" width="9.28515625" style="439" customWidth="1"/>
    <col min="8456" max="8456" width="17.42578125" style="439" bestFit="1" customWidth="1"/>
    <col min="8457" max="8457" width="39.5703125" style="439" bestFit="1" customWidth="1"/>
    <col min="8458" max="8704" width="9.140625" style="439"/>
    <col min="8705" max="8705" width="0" style="439" hidden="1" customWidth="1"/>
    <col min="8706" max="8706" width="82.28515625" style="439" customWidth="1"/>
    <col min="8707" max="8707" width="12.42578125" style="439" bestFit="1" customWidth="1"/>
    <col min="8708" max="8708" width="11.42578125" style="439" bestFit="1" customWidth="1"/>
    <col min="8709" max="8709" width="17.85546875" style="439" bestFit="1" customWidth="1"/>
    <col min="8710" max="8710" width="9.28515625" style="439" bestFit="1" customWidth="1"/>
    <col min="8711" max="8711" width="9.28515625" style="439" customWidth="1"/>
    <col min="8712" max="8712" width="17.42578125" style="439" bestFit="1" customWidth="1"/>
    <col min="8713" max="8713" width="39.5703125" style="439" bestFit="1" customWidth="1"/>
    <col min="8714" max="8960" width="9.140625" style="439"/>
    <col min="8961" max="8961" width="0" style="439" hidden="1" customWidth="1"/>
    <col min="8962" max="8962" width="82.28515625" style="439" customWidth="1"/>
    <col min="8963" max="8963" width="12.42578125" style="439" bestFit="1" customWidth="1"/>
    <col min="8964" max="8964" width="11.42578125" style="439" bestFit="1" customWidth="1"/>
    <col min="8965" max="8965" width="17.85546875" style="439" bestFit="1" customWidth="1"/>
    <col min="8966" max="8966" width="9.28515625" style="439" bestFit="1" customWidth="1"/>
    <col min="8967" max="8967" width="9.28515625" style="439" customWidth="1"/>
    <col min="8968" max="8968" width="17.42578125" style="439" bestFit="1" customWidth="1"/>
    <col min="8969" max="8969" width="39.5703125" style="439" bestFit="1" customWidth="1"/>
    <col min="8970" max="9216" width="9.140625" style="439"/>
    <col min="9217" max="9217" width="0" style="439" hidden="1" customWidth="1"/>
    <col min="9218" max="9218" width="82.28515625" style="439" customWidth="1"/>
    <col min="9219" max="9219" width="12.42578125" style="439" bestFit="1" customWidth="1"/>
    <col min="9220" max="9220" width="11.42578125" style="439" bestFit="1" customWidth="1"/>
    <col min="9221" max="9221" width="17.85546875" style="439" bestFit="1" customWidth="1"/>
    <col min="9222" max="9222" width="9.28515625" style="439" bestFit="1" customWidth="1"/>
    <col min="9223" max="9223" width="9.28515625" style="439" customWidth="1"/>
    <col min="9224" max="9224" width="17.42578125" style="439" bestFit="1" customWidth="1"/>
    <col min="9225" max="9225" width="39.5703125" style="439" bestFit="1" customWidth="1"/>
    <col min="9226" max="9472" width="9.140625" style="439"/>
    <col min="9473" max="9473" width="0" style="439" hidden="1" customWidth="1"/>
    <col min="9474" max="9474" width="82.28515625" style="439" customWidth="1"/>
    <col min="9475" max="9475" width="12.42578125" style="439" bestFit="1" customWidth="1"/>
    <col min="9476" max="9476" width="11.42578125" style="439" bestFit="1" customWidth="1"/>
    <col min="9477" max="9477" width="17.85546875" style="439" bestFit="1" customWidth="1"/>
    <col min="9478" max="9478" width="9.28515625" style="439" bestFit="1" customWidth="1"/>
    <col min="9479" max="9479" width="9.28515625" style="439" customWidth="1"/>
    <col min="9480" max="9480" width="17.42578125" style="439" bestFit="1" customWidth="1"/>
    <col min="9481" max="9481" width="39.5703125" style="439" bestFit="1" customWidth="1"/>
    <col min="9482" max="9728" width="9.140625" style="439"/>
    <col min="9729" max="9729" width="0" style="439" hidden="1" customWidth="1"/>
    <col min="9730" max="9730" width="82.28515625" style="439" customWidth="1"/>
    <col min="9731" max="9731" width="12.42578125" style="439" bestFit="1" customWidth="1"/>
    <col min="9732" max="9732" width="11.42578125" style="439" bestFit="1" customWidth="1"/>
    <col min="9733" max="9733" width="17.85546875" style="439" bestFit="1" customWidth="1"/>
    <col min="9734" max="9734" width="9.28515625" style="439" bestFit="1" customWidth="1"/>
    <col min="9735" max="9735" width="9.28515625" style="439" customWidth="1"/>
    <col min="9736" max="9736" width="17.42578125" style="439" bestFit="1" customWidth="1"/>
    <col min="9737" max="9737" width="39.5703125" style="439" bestFit="1" customWidth="1"/>
    <col min="9738" max="9984" width="9.140625" style="439"/>
    <col min="9985" max="9985" width="0" style="439" hidden="1" customWidth="1"/>
    <col min="9986" max="9986" width="82.28515625" style="439" customWidth="1"/>
    <col min="9987" max="9987" width="12.42578125" style="439" bestFit="1" customWidth="1"/>
    <col min="9988" max="9988" width="11.42578125" style="439" bestFit="1" customWidth="1"/>
    <col min="9989" max="9989" width="17.85546875" style="439" bestFit="1" customWidth="1"/>
    <col min="9990" max="9990" width="9.28515625" style="439" bestFit="1" customWidth="1"/>
    <col min="9991" max="9991" width="9.28515625" style="439" customWidth="1"/>
    <col min="9992" max="9992" width="17.42578125" style="439" bestFit="1" customWidth="1"/>
    <col min="9993" max="9993" width="39.5703125" style="439" bestFit="1" customWidth="1"/>
    <col min="9994" max="10240" width="9.140625" style="439"/>
    <col min="10241" max="10241" width="0" style="439" hidden="1" customWidth="1"/>
    <col min="10242" max="10242" width="82.28515625" style="439" customWidth="1"/>
    <col min="10243" max="10243" width="12.42578125" style="439" bestFit="1" customWidth="1"/>
    <col min="10244" max="10244" width="11.42578125" style="439" bestFit="1" customWidth="1"/>
    <col min="10245" max="10245" width="17.85546875" style="439" bestFit="1" customWidth="1"/>
    <col min="10246" max="10246" width="9.28515625" style="439" bestFit="1" customWidth="1"/>
    <col min="10247" max="10247" width="9.28515625" style="439" customWidth="1"/>
    <col min="10248" max="10248" width="17.42578125" style="439" bestFit="1" customWidth="1"/>
    <col min="10249" max="10249" width="39.5703125" style="439" bestFit="1" customWidth="1"/>
    <col min="10250" max="10496" width="9.140625" style="439"/>
    <col min="10497" max="10497" width="0" style="439" hidden="1" customWidth="1"/>
    <col min="10498" max="10498" width="82.28515625" style="439" customWidth="1"/>
    <col min="10499" max="10499" width="12.42578125" style="439" bestFit="1" customWidth="1"/>
    <col min="10500" max="10500" width="11.42578125" style="439" bestFit="1" customWidth="1"/>
    <col min="10501" max="10501" width="17.85546875" style="439" bestFit="1" customWidth="1"/>
    <col min="10502" max="10502" width="9.28515625" style="439" bestFit="1" customWidth="1"/>
    <col min="10503" max="10503" width="9.28515625" style="439" customWidth="1"/>
    <col min="10504" max="10504" width="17.42578125" style="439" bestFit="1" customWidth="1"/>
    <col min="10505" max="10505" width="39.5703125" style="439" bestFit="1" customWidth="1"/>
    <col min="10506" max="10752" width="9.140625" style="439"/>
    <col min="10753" max="10753" width="0" style="439" hidden="1" customWidth="1"/>
    <col min="10754" max="10754" width="82.28515625" style="439" customWidth="1"/>
    <col min="10755" max="10755" width="12.42578125" style="439" bestFit="1" customWidth="1"/>
    <col min="10756" max="10756" width="11.42578125" style="439" bestFit="1" customWidth="1"/>
    <col min="10757" max="10757" width="17.85546875" style="439" bestFit="1" customWidth="1"/>
    <col min="10758" max="10758" width="9.28515625" style="439" bestFit="1" customWidth="1"/>
    <col min="10759" max="10759" width="9.28515625" style="439" customWidth="1"/>
    <col min="10760" max="10760" width="17.42578125" style="439" bestFit="1" customWidth="1"/>
    <col min="10761" max="10761" width="39.5703125" style="439" bestFit="1" customWidth="1"/>
    <col min="10762" max="11008" width="9.140625" style="439"/>
    <col min="11009" max="11009" width="0" style="439" hidden="1" customWidth="1"/>
    <col min="11010" max="11010" width="82.28515625" style="439" customWidth="1"/>
    <col min="11011" max="11011" width="12.42578125" style="439" bestFit="1" customWidth="1"/>
    <col min="11012" max="11012" width="11.42578125" style="439" bestFit="1" customWidth="1"/>
    <col min="11013" max="11013" width="17.85546875" style="439" bestFit="1" customWidth="1"/>
    <col min="11014" max="11014" width="9.28515625" style="439" bestFit="1" customWidth="1"/>
    <col min="11015" max="11015" width="9.28515625" style="439" customWidth="1"/>
    <col min="11016" max="11016" width="17.42578125" style="439" bestFit="1" customWidth="1"/>
    <col min="11017" max="11017" width="39.5703125" style="439" bestFit="1" customWidth="1"/>
    <col min="11018" max="11264" width="9.140625" style="439"/>
    <col min="11265" max="11265" width="0" style="439" hidden="1" customWidth="1"/>
    <col min="11266" max="11266" width="82.28515625" style="439" customWidth="1"/>
    <col min="11267" max="11267" width="12.42578125" style="439" bestFit="1" customWidth="1"/>
    <col min="11268" max="11268" width="11.42578125" style="439" bestFit="1" customWidth="1"/>
    <col min="11269" max="11269" width="17.85546875" style="439" bestFit="1" customWidth="1"/>
    <col min="11270" max="11270" width="9.28515625" style="439" bestFit="1" customWidth="1"/>
    <col min="11271" max="11271" width="9.28515625" style="439" customWidth="1"/>
    <col min="11272" max="11272" width="17.42578125" style="439" bestFit="1" customWidth="1"/>
    <col min="11273" max="11273" width="39.5703125" style="439" bestFit="1" customWidth="1"/>
    <col min="11274" max="11520" width="9.140625" style="439"/>
    <col min="11521" max="11521" width="0" style="439" hidden="1" customWidth="1"/>
    <col min="11522" max="11522" width="82.28515625" style="439" customWidth="1"/>
    <col min="11523" max="11523" width="12.42578125" style="439" bestFit="1" customWidth="1"/>
    <col min="11524" max="11524" width="11.42578125" style="439" bestFit="1" customWidth="1"/>
    <col min="11525" max="11525" width="17.85546875" style="439" bestFit="1" customWidth="1"/>
    <col min="11526" max="11526" width="9.28515625" style="439" bestFit="1" customWidth="1"/>
    <col min="11527" max="11527" width="9.28515625" style="439" customWidth="1"/>
    <col min="11528" max="11528" width="17.42578125" style="439" bestFit="1" customWidth="1"/>
    <col min="11529" max="11529" width="39.5703125" style="439" bestFit="1" customWidth="1"/>
    <col min="11530" max="11776" width="9.140625" style="439"/>
    <col min="11777" max="11777" width="0" style="439" hidden="1" customWidth="1"/>
    <col min="11778" max="11778" width="82.28515625" style="439" customWidth="1"/>
    <col min="11779" max="11779" width="12.42578125" style="439" bestFit="1" customWidth="1"/>
    <col min="11780" max="11780" width="11.42578125" style="439" bestFit="1" customWidth="1"/>
    <col min="11781" max="11781" width="17.85546875" style="439" bestFit="1" customWidth="1"/>
    <col min="11782" max="11782" width="9.28515625" style="439" bestFit="1" customWidth="1"/>
    <col min="11783" max="11783" width="9.28515625" style="439" customWidth="1"/>
    <col min="11784" max="11784" width="17.42578125" style="439" bestFit="1" customWidth="1"/>
    <col min="11785" max="11785" width="39.5703125" style="439" bestFit="1" customWidth="1"/>
    <col min="11786" max="12032" width="9.140625" style="439"/>
    <col min="12033" max="12033" width="0" style="439" hidden="1" customWidth="1"/>
    <col min="12034" max="12034" width="82.28515625" style="439" customWidth="1"/>
    <col min="12035" max="12035" width="12.42578125" style="439" bestFit="1" customWidth="1"/>
    <col min="12036" max="12036" width="11.42578125" style="439" bestFit="1" customWidth="1"/>
    <col min="12037" max="12037" width="17.85546875" style="439" bestFit="1" customWidth="1"/>
    <col min="12038" max="12038" width="9.28515625" style="439" bestFit="1" customWidth="1"/>
    <col min="12039" max="12039" width="9.28515625" style="439" customWidth="1"/>
    <col min="12040" max="12040" width="17.42578125" style="439" bestFit="1" customWidth="1"/>
    <col min="12041" max="12041" width="39.5703125" style="439" bestFit="1" customWidth="1"/>
    <col min="12042" max="12288" width="9.140625" style="439"/>
    <col min="12289" max="12289" width="0" style="439" hidden="1" customWidth="1"/>
    <col min="12290" max="12290" width="82.28515625" style="439" customWidth="1"/>
    <col min="12291" max="12291" width="12.42578125" style="439" bestFit="1" customWidth="1"/>
    <col min="12292" max="12292" width="11.42578125" style="439" bestFit="1" customWidth="1"/>
    <col min="12293" max="12293" width="17.85546875" style="439" bestFit="1" customWidth="1"/>
    <col min="12294" max="12294" width="9.28515625" style="439" bestFit="1" customWidth="1"/>
    <col min="12295" max="12295" width="9.28515625" style="439" customWidth="1"/>
    <col min="12296" max="12296" width="17.42578125" style="439" bestFit="1" customWidth="1"/>
    <col min="12297" max="12297" width="39.5703125" style="439" bestFit="1" customWidth="1"/>
    <col min="12298" max="12544" width="9.140625" style="439"/>
    <col min="12545" max="12545" width="0" style="439" hidden="1" customWidth="1"/>
    <col min="12546" max="12546" width="82.28515625" style="439" customWidth="1"/>
    <col min="12547" max="12547" width="12.42578125" style="439" bestFit="1" customWidth="1"/>
    <col min="12548" max="12548" width="11.42578125" style="439" bestFit="1" customWidth="1"/>
    <col min="12549" max="12549" width="17.85546875" style="439" bestFit="1" customWidth="1"/>
    <col min="12550" max="12550" width="9.28515625" style="439" bestFit="1" customWidth="1"/>
    <col min="12551" max="12551" width="9.28515625" style="439" customWidth="1"/>
    <col min="12552" max="12552" width="17.42578125" style="439" bestFit="1" customWidth="1"/>
    <col min="12553" max="12553" width="39.5703125" style="439" bestFit="1" customWidth="1"/>
    <col min="12554" max="12800" width="9.140625" style="439"/>
    <col min="12801" max="12801" width="0" style="439" hidden="1" customWidth="1"/>
    <col min="12802" max="12802" width="82.28515625" style="439" customWidth="1"/>
    <col min="12803" max="12803" width="12.42578125" style="439" bestFit="1" customWidth="1"/>
    <col min="12804" max="12804" width="11.42578125" style="439" bestFit="1" customWidth="1"/>
    <col min="12805" max="12805" width="17.85546875" style="439" bestFit="1" customWidth="1"/>
    <col min="12806" max="12806" width="9.28515625" style="439" bestFit="1" customWidth="1"/>
    <col min="12807" max="12807" width="9.28515625" style="439" customWidth="1"/>
    <col min="12808" max="12808" width="17.42578125" style="439" bestFit="1" customWidth="1"/>
    <col min="12809" max="12809" width="39.5703125" style="439" bestFit="1" customWidth="1"/>
    <col min="12810" max="13056" width="9.140625" style="439"/>
    <col min="13057" max="13057" width="0" style="439" hidden="1" customWidth="1"/>
    <col min="13058" max="13058" width="82.28515625" style="439" customWidth="1"/>
    <col min="13059" max="13059" width="12.42578125" style="439" bestFit="1" customWidth="1"/>
    <col min="13060" max="13060" width="11.42578125" style="439" bestFit="1" customWidth="1"/>
    <col min="13061" max="13061" width="17.85546875" style="439" bestFit="1" customWidth="1"/>
    <col min="13062" max="13062" width="9.28515625" style="439" bestFit="1" customWidth="1"/>
    <col min="13063" max="13063" width="9.28515625" style="439" customWidth="1"/>
    <col min="13064" max="13064" width="17.42578125" style="439" bestFit="1" customWidth="1"/>
    <col min="13065" max="13065" width="39.5703125" style="439" bestFit="1" customWidth="1"/>
    <col min="13066" max="13312" width="9.140625" style="439"/>
    <col min="13313" max="13313" width="0" style="439" hidden="1" customWidth="1"/>
    <col min="13314" max="13314" width="82.28515625" style="439" customWidth="1"/>
    <col min="13315" max="13315" width="12.42578125" style="439" bestFit="1" customWidth="1"/>
    <col min="13316" max="13316" width="11.42578125" style="439" bestFit="1" customWidth="1"/>
    <col min="13317" max="13317" width="17.85546875" style="439" bestFit="1" customWidth="1"/>
    <col min="13318" max="13318" width="9.28515625" style="439" bestFit="1" customWidth="1"/>
    <col min="13319" max="13319" width="9.28515625" style="439" customWidth="1"/>
    <col min="13320" max="13320" width="17.42578125" style="439" bestFit="1" customWidth="1"/>
    <col min="13321" max="13321" width="39.5703125" style="439" bestFit="1" customWidth="1"/>
    <col min="13322" max="13568" width="9.140625" style="439"/>
    <col min="13569" max="13569" width="0" style="439" hidden="1" customWidth="1"/>
    <col min="13570" max="13570" width="82.28515625" style="439" customWidth="1"/>
    <col min="13571" max="13571" width="12.42578125" style="439" bestFit="1" customWidth="1"/>
    <col min="13572" max="13572" width="11.42578125" style="439" bestFit="1" customWidth="1"/>
    <col min="13573" max="13573" width="17.85546875" style="439" bestFit="1" customWidth="1"/>
    <col min="13574" max="13574" width="9.28515625" style="439" bestFit="1" customWidth="1"/>
    <col min="13575" max="13575" width="9.28515625" style="439" customWidth="1"/>
    <col min="13576" max="13576" width="17.42578125" style="439" bestFit="1" customWidth="1"/>
    <col min="13577" max="13577" width="39.5703125" style="439" bestFit="1" customWidth="1"/>
    <col min="13578" max="13824" width="9.140625" style="439"/>
    <col min="13825" max="13825" width="0" style="439" hidden="1" customWidth="1"/>
    <col min="13826" max="13826" width="82.28515625" style="439" customWidth="1"/>
    <col min="13827" max="13827" width="12.42578125" style="439" bestFit="1" customWidth="1"/>
    <col min="13828" max="13828" width="11.42578125" style="439" bestFit="1" customWidth="1"/>
    <col min="13829" max="13829" width="17.85546875" style="439" bestFit="1" customWidth="1"/>
    <col min="13830" max="13830" width="9.28515625" style="439" bestFit="1" customWidth="1"/>
    <col min="13831" max="13831" width="9.28515625" style="439" customWidth="1"/>
    <col min="13832" max="13832" width="17.42578125" style="439" bestFit="1" customWidth="1"/>
    <col min="13833" max="13833" width="39.5703125" style="439" bestFit="1" customWidth="1"/>
    <col min="13834" max="14080" width="9.140625" style="439"/>
    <col min="14081" max="14081" width="0" style="439" hidden="1" customWidth="1"/>
    <col min="14082" max="14082" width="82.28515625" style="439" customWidth="1"/>
    <col min="14083" max="14083" width="12.42578125" style="439" bestFit="1" customWidth="1"/>
    <col min="14084" max="14084" width="11.42578125" style="439" bestFit="1" customWidth="1"/>
    <col min="14085" max="14085" width="17.85546875" style="439" bestFit="1" customWidth="1"/>
    <col min="14086" max="14086" width="9.28515625" style="439" bestFit="1" customWidth="1"/>
    <col min="14087" max="14087" width="9.28515625" style="439" customWidth="1"/>
    <col min="14088" max="14088" width="17.42578125" style="439" bestFit="1" customWidth="1"/>
    <col min="14089" max="14089" width="39.5703125" style="439" bestFit="1" customWidth="1"/>
    <col min="14090" max="14336" width="9.140625" style="439"/>
    <col min="14337" max="14337" width="0" style="439" hidden="1" customWidth="1"/>
    <col min="14338" max="14338" width="82.28515625" style="439" customWidth="1"/>
    <col min="14339" max="14339" width="12.42578125" style="439" bestFit="1" customWidth="1"/>
    <col min="14340" max="14340" width="11.42578125" style="439" bestFit="1" customWidth="1"/>
    <col min="14341" max="14341" width="17.85546875" style="439" bestFit="1" customWidth="1"/>
    <col min="14342" max="14342" width="9.28515625" style="439" bestFit="1" customWidth="1"/>
    <col min="14343" max="14343" width="9.28515625" style="439" customWidth="1"/>
    <col min="14344" max="14344" width="17.42578125" style="439" bestFit="1" customWidth="1"/>
    <col min="14345" max="14345" width="39.5703125" style="439" bestFit="1" customWidth="1"/>
    <col min="14346" max="14592" width="9.140625" style="439"/>
    <col min="14593" max="14593" width="0" style="439" hidden="1" customWidth="1"/>
    <col min="14594" max="14594" width="82.28515625" style="439" customWidth="1"/>
    <col min="14595" max="14595" width="12.42578125" style="439" bestFit="1" customWidth="1"/>
    <col min="14596" max="14596" width="11.42578125" style="439" bestFit="1" customWidth="1"/>
    <col min="14597" max="14597" width="17.85546875" style="439" bestFit="1" customWidth="1"/>
    <col min="14598" max="14598" width="9.28515625" style="439" bestFit="1" customWidth="1"/>
    <col min="14599" max="14599" width="9.28515625" style="439" customWidth="1"/>
    <col min="14600" max="14600" width="17.42578125" style="439" bestFit="1" customWidth="1"/>
    <col min="14601" max="14601" width="39.5703125" style="439" bestFit="1" customWidth="1"/>
    <col min="14602" max="14848" width="9.140625" style="439"/>
    <col min="14849" max="14849" width="0" style="439" hidden="1" customWidth="1"/>
    <col min="14850" max="14850" width="82.28515625" style="439" customWidth="1"/>
    <col min="14851" max="14851" width="12.42578125" style="439" bestFit="1" customWidth="1"/>
    <col min="14852" max="14852" width="11.42578125" style="439" bestFit="1" customWidth="1"/>
    <col min="14853" max="14853" width="17.85546875" style="439" bestFit="1" customWidth="1"/>
    <col min="14854" max="14854" width="9.28515625" style="439" bestFit="1" customWidth="1"/>
    <col min="14855" max="14855" width="9.28515625" style="439" customWidth="1"/>
    <col min="14856" max="14856" width="17.42578125" style="439" bestFit="1" customWidth="1"/>
    <col min="14857" max="14857" width="39.5703125" style="439" bestFit="1" customWidth="1"/>
    <col min="14858" max="15104" width="9.140625" style="439"/>
    <col min="15105" max="15105" width="0" style="439" hidden="1" customWidth="1"/>
    <col min="15106" max="15106" width="82.28515625" style="439" customWidth="1"/>
    <col min="15107" max="15107" width="12.42578125" style="439" bestFit="1" customWidth="1"/>
    <col min="15108" max="15108" width="11.42578125" style="439" bestFit="1" customWidth="1"/>
    <col min="15109" max="15109" width="17.85546875" style="439" bestFit="1" customWidth="1"/>
    <col min="15110" max="15110" width="9.28515625" style="439" bestFit="1" customWidth="1"/>
    <col min="15111" max="15111" width="9.28515625" style="439" customWidth="1"/>
    <col min="15112" max="15112" width="17.42578125" style="439" bestFit="1" customWidth="1"/>
    <col min="15113" max="15113" width="39.5703125" style="439" bestFit="1" customWidth="1"/>
    <col min="15114" max="15360" width="9.140625" style="439"/>
    <col min="15361" max="15361" width="0" style="439" hidden="1" customWidth="1"/>
    <col min="15362" max="15362" width="82.28515625" style="439" customWidth="1"/>
    <col min="15363" max="15363" width="12.42578125" style="439" bestFit="1" customWidth="1"/>
    <col min="15364" max="15364" width="11.42578125" style="439" bestFit="1" customWidth="1"/>
    <col min="15365" max="15365" width="17.85546875" style="439" bestFit="1" customWidth="1"/>
    <col min="15366" max="15366" width="9.28515625" style="439" bestFit="1" customWidth="1"/>
    <col min="15367" max="15367" width="9.28515625" style="439" customWidth="1"/>
    <col min="15368" max="15368" width="17.42578125" style="439" bestFit="1" customWidth="1"/>
    <col min="15369" max="15369" width="39.5703125" style="439" bestFit="1" customWidth="1"/>
    <col min="15370" max="15616" width="9.140625" style="439"/>
    <col min="15617" max="15617" width="0" style="439" hidden="1" customWidth="1"/>
    <col min="15618" max="15618" width="82.28515625" style="439" customWidth="1"/>
    <col min="15619" max="15619" width="12.42578125" style="439" bestFit="1" customWidth="1"/>
    <col min="15620" max="15620" width="11.42578125" style="439" bestFit="1" customWidth="1"/>
    <col min="15621" max="15621" width="17.85546875" style="439" bestFit="1" customWidth="1"/>
    <col min="15622" max="15622" width="9.28515625" style="439" bestFit="1" customWidth="1"/>
    <col min="15623" max="15623" width="9.28515625" style="439" customWidth="1"/>
    <col min="15624" max="15624" width="17.42578125" style="439" bestFit="1" customWidth="1"/>
    <col min="15625" max="15625" width="39.5703125" style="439" bestFit="1" customWidth="1"/>
    <col min="15626" max="15872" width="9.140625" style="439"/>
    <col min="15873" max="15873" width="0" style="439" hidden="1" customWidth="1"/>
    <col min="15874" max="15874" width="82.28515625" style="439" customWidth="1"/>
    <col min="15875" max="15875" width="12.42578125" style="439" bestFit="1" customWidth="1"/>
    <col min="15876" max="15876" width="11.42578125" style="439" bestFit="1" customWidth="1"/>
    <col min="15877" max="15877" width="17.85546875" style="439" bestFit="1" customWidth="1"/>
    <col min="15878" max="15878" width="9.28515625" style="439" bestFit="1" customWidth="1"/>
    <col min="15879" max="15879" width="9.28515625" style="439" customWidth="1"/>
    <col min="15880" max="15880" width="17.42578125" style="439" bestFit="1" customWidth="1"/>
    <col min="15881" max="15881" width="39.5703125" style="439" bestFit="1" customWidth="1"/>
    <col min="15882" max="16128" width="9.140625" style="439"/>
    <col min="16129" max="16129" width="0" style="439" hidden="1" customWidth="1"/>
    <col min="16130" max="16130" width="82.28515625" style="439" customWidth="1"/>
    <col min="16131" max="16131" width="12.42578125" style="439" bestFit="1" customWidth="1"/>
    <col min="16132" max="16132" width="11.42578125" style="439" bestFit="1" customWidth="1"/>
    <col min="16133" max="16133" width="17.85546875" style="439" bestFit="1" customWidth="1"/>
    <col min="16134" max="16134" width="9.28515625" style="439" bestFit="1" customWidth="1"/>
    <col min="16135" max="16135" width="9.28515625" style="439" customWidth="1"/>
    <col min="16136" max="16136" width="17.42578125" style="439" bestFit="1" customWidth="1"/>
    <col min="16137" max="16137" width="39.5703125" style="439" bestFit="1" customWidth="1"/>
    <col min="16138" max="16384" width="9.140625" style="439"/>
  </cols>
  <sheetData>
    <row r="1" spans="2:26" customFormat="1" x14ac:dyDescent="0.25">
      <c r="B1" s="126" t="s">
        <v>2</v>
      </c>
      <c r="C1" s="127"/>
      <c r="D1" s="149"/>
      <c r="E1" s="129"/>
      <c r="F1" s="130"/>
      <c r="G1" s="130"/>
      <c r="H1" s="131"/>
      <c r="I1" s="132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</row>
    <row r="2" spans="2:26" customFormat="1" x14ac:dyDescent="0.25">
      <c r="B2" s="134" t="s">
        <v>661</v>
      </c>
      <c r="C2" s="271"/>
      <c r="D2" s="440"/>
      <c r="E2" s="271"/>
      <c r="F2" s="441"/>
      <c r="G2" s="441"/>
      <c r="H2" s="150"/>
      <c r="I2" s="132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</row>
    <row r="3" spans="2:26" customFormat="1" x14ac:dyDescent="0.25">
      <c r="B3" s="22" t="s">
        <v>768</v>
      </c>
      <c r="C3" s="274"/>
      <c r="D3" s="442"/>
      <c r="E3" s="274"/>
      <c r="F3" s="443"/>
      <c r="G3" s="443"/>
      <c r="H3" s="138"/>
      <c r="I3" s="132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</row>
    <row r="4" spans="2:26" customFormat="1" x14ac:dyDescent="0.25">
      <c r="B4" s="134"/>
      <c r="C4" s="274"/>
      <c r="D4" s="442"/>
      <c r="E4" s="274"/>
      <c r="F4" s="443"/>
      <c r="G4" s="443"/>
      <c r="H4" s="138"/>
      <c r="I4" s="132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</row>
    <row r="5" spans="2:26" customFormat="1" ht="45" x14ac:dyDescent="0.25">
      <c r="B5" s="151" t="s">
        <v>4</v>
      </c>
      <c r="C5" s="48" t="s">
        <v>5</v>
      </c>
      <c r="D5" s="152" t="s">
        <v>6</v>
      </c>
      <c r="E5" s="211" t="s">
        <v>7</v>
      </c>
      <c r="F5" s="153" t="s">
        <v>8</v>
      </c>
      <c r="G5" s="154" t="s">
        <v>9</v>
      </c>
      <c r="H5" s="155" t="s">
        <v>10</v>
      </c>
      <c r="I5" s="132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</row>
    <row r="6" spans="2:26" customFormat="1" x14ac:dyDescent="0.25">
      <c r="B6" s="156" t="s">
        <v>11</v>
      </c>
      <c r="C6" s="115"/>
      <c r="D6" s="157"/>
      <c r="E6" s="277"/>
      <c r="F6" s="158"/>
      <c r="G6" s="159"/>
      <c r="H6" s="160"/>
      <c r="I6" s="132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</row>
    <row r="7" spans="2:26" customFormat="1" x14ac:dyDescent="0.25">
      <c r="B7" s="156" t="s">
        <v>12</v>
      </c>
      <c r="C7" s="115"/>
      <c r="D7" s="157"/>
      <c r="E7" s="277"/>
      <c r="F7" s="158"/>
      <c r="G7" s="159"/>
      <c r="H7" s="160"/>
      <c r="I7" s="132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</row>
    <row r="8" spans="2:26" customFormat="1" x14ac:dyDescent="0.25">
      <c r="B8" s="156" t="s">
        <v>13</v>
      </c>
      <c r="C8" s="115"/>
      <c r="D8" s="157"/>
      <c r="E8" s="277"/>
      <c r="F8" s="158"/>
      <c r="G8" s="159"/>
      <c r="H8" s="160"/>
      <c r="I8" s="132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</row>
    <row r="9" spans="2:26" customFormat="1" x14ac:dyDescent="0.25">
      <c r="B9" s="161" t="s">
        <v>816</v>
      </c>
      <c r="C9" s="162" t="s">
        <v>15</v>
      </c>
      <c r="D9" s="163">
        <v>40</v>
      </c>
      <c r="E9" s="444">
        <v>430.11</v>
      </c>
      <c r="F9" s="445">
        <v>7.84</v>
      </c>
      <c r="G9" s="446">
        <v>3.7074999999999996</v>
      </c>
      <c r="H9" s="164" t="s">
        <v>464</v>
      </c>
      <c r="I9" s="132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</row>
    <row r="10" spans="2:26" customFormat="1" x14ac:dyDescent="0.25">
      <c r="B10" s="161" t="s">
        <v>830</v>
      </c>
      <c r="C10" s="162" t="s">
        <v>230</v>
      </c>
      <c r="D10" s="163">
        <v>40</v>
      </c>
      <c r="E10" s="444">
        <v>409.98</v>
      </c>
      <c r="F10" s="445">
        <v>7.47</v>
      </c>
      <c r="G10" s="446">
        <v>3.9796999999999998</v>
      </c>
      <c r="H10" s="164" t="s">
        <v>831</v>
      </c>
      <c r="I10" s="132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</row>
    <row r="11" spans="2:26" customFormat="1" x14ac:dyDescent="0.25">
      <c r="B11" s="161" t="s">
        <v>194</v>
      </c>
      <c r="C11" s="162" t="s">
        <v>15</v>
      </c>
      <c r="D11" s="163">
        <v>10</v>
      </c>
      <c r="E11" s="444">
        <v>108.15</v>
      </c>
      <c r="F11" s="445">
        <v>1.97</v>
      </c>
      <c r="G11" s="446">
        <v>3.7105999999999999</v>
      </c>
      <c r="H11" s="164" t="s">
        <v>195</v>
      </c>
      <c r="I11" s="132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</row>
    <row r="12" spans="2:26" customFormat="1" x14ac:dyDescent="0.25">
      <c r="B12" s="447" t="s">
        <v>77</v>
      </c>
      <c r="C12" s="162"/>
      <c r="D12" s="165"/>
      <c r="E12" s="448">
        <f>SUM(E9:E11)</f>
        <v>948.24</v>
      </c>
      <c r="F12" s="464">
        <f>SUM(F9:F11)</f>
        <v>17.279999999999998</v>
      </c>
      <c r="G12" s="465"/>
      <c r="H12" s="166"/>
      <c r="I12" s="132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</row>
    <row r="13" spans="2:26" customFormat="1" x14ac:dyDescent="0.25">
      <c r="B13" s="167" t="s">
        <v>352</v>
      </c>
      <c r="C13" s="223"/>
      <c r="D13" s="168"/>
      <c r="E13" s="450"/>
      <c r="F13" s="451"/>
      <c r="G13" s="466"/>
      <c r="H13" s="169"/>
      <c r="I13" s="132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</row>
    <row r="14" spans="2:26" customFormat="1" x14ac:dyDescent="0.25">
      <c r="B14" s="167" t="s">
        <v>13</v>
      </c>
      <c r="C14" s="223"/>
      <c r="D14" s="168"/>
      <c r="E14" s="450"/>
      <c r="F14" s="451"/>
      <c r="G14" s="466"/>
      <c r="H14" s="169"/>
      <c r="I14" s="132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</row>
    <row r="15" spans="2:26" customFormat="1" x14ac:dyDescent="0.25">
      <c r="B15" s="453" t="s">
        <v>469</v>
      </c>
      <c r="C15" s="235" t="s">
        <v>15</v>
      </c>
      <c r="D15" s="168">
        <v>40</v>
      </c>
      <c r="E15" s="452">
        <v>544.30999999999995</v>
      </c>
      <c r="F15" s="445">
        <v>9.92</v>
      </c>
      <c r="G15" s="467">
        <v>4.1749999999999998</v>
      </c>
      <c r="H15" s="166" t="s">
        <v>470</v>
      </c>
      <c r="I15" s="132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</row>
    <row r="16" spans="2:26" customFormat="1" x14ac:dyDescent="0.25">
      <c r="B16" s="453" t="s">
        <v>645</v>
      </c>
      <c r="C16" s="235" t="s">
        <v>30</v>
      </c>
      <c r="D16" s="168">
        <v>40</v>
      </c>
      <c r="E16" s="452">
        <v>535.57000000000005</v>
      </c>
      <c r="F16" s="445">
        <v>9.76</v>
      </c>
      <c r="G16" s="467">
        <v>4.3399000000000001</v>
      </c>
      <c r="H16" s="166" t="s">
        <v>646</v>
      </c>
      <c r="I16" s="132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</row>
    <row r="17" spans="1:26" customFormat="1" x14ac:dyDescent="0.25">
      <c r="B17" s="161" t="s">
        <v>467</v>
      </c>
      <c r="C17" s="235" t="s">
        <v>15</v>
      </c>
      <c r="D17" s="168">
        <v>40</v>
      </c>
      <c r="E17" s="452">
        <v>399.61</v>
      </c>
      <c r="F17" s="445">
        <v>7.28</v>
      </c>
      <c r="G17" s="467">
        <v>4.0048000000000004</v>
      </c>
      <c r="H17" s="166" t="s">
        <v>468</v>
      </c>
      <c r="I17" s="132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</row>
    <row r="18" spans="1:26" customFormat="1" x14ac:dyDescent="0.25">
      <c r="B18" s="453" t="s">
        <v>465</v>
      </c>
      <c r="C18" s="235" t="s">
        <v>15</v>
      </c>
      <c r="D18" s="168">
        <v>17</v>
      </c>
      <c r="E18" s="452">
        <v>227.72</v>
      </c>
      <c r="F18" s="445">
        <v>4.1500000000000004</v>
      </c>
      <c r="G18" s="467">
        <v>4.2349999999999994</v>
      </c>
      <c r="H18" s="166" t="s">
        <v>466</v>
      </c>
      <c r="I18" s="132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</row>
    <row r="19" spans="1:26" customFormat="1" x14ac:dyDescent="0.25">
      <c r="B19" s="454" t="s">
        <v>77</v>
      </c>
      <c r="C19" s="223"/>
      <c r="D19" s="168"/>
      <c r="E19" s="455">
        <f>SUM(E15:E18)</f>
        <v>1707.2100000000003</v>
      </c>
      <c r="F19" s="457">
        <f>SUM(F15:F18)</f>
        <v>31.11</v>
      </c>
      <c r="G19" s="466"/>
      <c r="H19" s="169"/>
      <c r="I19" s="132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</row>
    <row r="20" spans="1:26" customFormat="1" x14ac:dyDescent="0.25">
      <c r="B20" s="454" t="s">
        <v>84</v>
      </c>
      <c r="C20" s="223"/>
      <c r="D20" s="168"/>
      <c r="E20" s="450"/>
      <c r="F20" s="451"/>
      <c r="G20" s="451"/>
      <c r="H20" s="169"/>
      <c r="I20" s="132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</row>
    <row r="21" spans="1:26" customFormat="1" x14ac:dyDescent="0.25">
      <c r="B21" s="454" t="s">
        <v>83</v>
      </c>
      <c r="C21" s="223"/>
      <c r="D21" s="168"/>
      <c r="E21" s="450"/>
      <c r="F21" s="451"/>
      <c r="G21" s="451"/>
      <c r="H21" s="169"/>
      <c r="I21" s="132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</row>
    <row r="22" spans="1:26" customFormat="1" x14ac:dyDescent="0.25">
      <c r="A22" t="s">
        <v>647</v>
      </c>
      <c r="B22" s="453" t="s">
        <v>383</v>
      </c>
      <c r="C22" s="235" t="s">
        <v>88</v>
      </c>
      <c r="D22" s="168">
        <v>400000</v>
      </c>
      <c r="E22" s="452">
        <v>399.7</v>
      </c>
      <c r="F22" s="456">
        <v>7.29</v>
      </c>
      <c r="G22" s="456">
        <v>3.4015999999999997</v>
      </c>
      <c r="H22" s="166" t="s">
        <v>384</v>
      </c>
      <c r="I22" s="132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</row>
    <row r="23" spans="1:26" customFormat="1" x14ac:dyDescent="0.25">
      <c r="B23" s="454" t="s">
        <v>77</v>
      </c>
      <c r="C23" s="223"/>
      <c r="D23" s="168"/>
      <c r="E23" s="457">
        <f>SUM(E22)</f>
        <v>399.7</v>
      </c>
      <c r="F23" s="457">
        <f>SUM(F22)</f>
        <v>7.29</v>
      </c>
      <c r="G23" s="451"/>
      <c r="H23" s="169"/>
      <c r="I23" s="132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</row>
    <row r="24" spans="1:26" customFormat="1" x14ac:dyDescent="0.25">
      <c r="B24" s="156" t="s">
        <v>390</v>
      </c>
      <c r="C24" s="115"/>
      <c r="D24" s="157"/>
      <c r="E24" s="277"/>
      <c r="F24" s="158"/>
      <c r="G24" s="159"/>
      <c r="H24" s="160"/>
      <c r="I24" s="132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</row>
    <row r="25" spans="1:26" customFormat="1" x14ac:dyDescent="0.25">
      <c r="B25" s="156" t="s">
        <v>648</v>
      </c>
      <c r="C25" s="43"/>
      <c r="D25" s="171"/>
      <c r="E25" s="172">
        <v>2416.4499999999998</v>
      </c>
      <c r="F25" s="458">
        <v>44.04</v>
      </c>
      <c r="G25" s="446"/>
      <c r="H25" s="173"/>
      <c r="I25" s="182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</row>
    <row r="26" spans="1:26" customFormat="1" x14ac:dyDescent="0.25">
      <c r="B26" s="156" t="s">
        <v>100</v>
      </c>
      <c r="C26" s="43"/>
      <c r="D26" s="171"/>
      <c r="E26" s="172">
        <v>14.96</v>
      </c>
      <c r="F26" s="458">
        <v>0.28000000000000003</v>
      </c>
      <c r="G26" s="446"/>
      <c r="H26" s="173"/>
      <c r="I26" s="182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</row>
    <row r="27" spans="1:26" customFormat="1" x14ac:dyDescent="0.25">
      <c r="B27" s="174" t="s">
        <v>101</v>
      </c>
      <c r="C27" s="175"/>
      <c r="D27" s="176"/>
      <c r="E27" s="177">
        <f>+E25+E26+E12+E19+E23</f>
        <v>5486.5599999999995</v>
      </c>
      <c r="F27" s="177">
        <f>+F25+F26+F12+F19+F23</f>
        <v>100</v>
      </c>
      <c r="G27" s="178"/>
      <c r="H27" s="179"/>
      <c r="I27" s="132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</row>
    <row r="28" spans="1:26" customFormat="1" x14ac:dyDescent="0.25">
      <c r="B28" s="161" t="s">
        <v>203</v>
      </c>
      <c r="C28" s="304"/>
      <c r="D28" s="305"/>
      <c r="E28" s="180"/>
      <c r="F28" s="459"/>
      <c r="G28" s="459"/>
      <c r="H28" s="181"/>
      <c r="I28" s="132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</row>
    <row r="29" spans="1:26" customFormat="1" x14ac:dyDescent="0.25">
      <c r="B29" s="537" t="s">
        <v>103</v>
      </c>
      <c r="C29" s="506"/>
      <c r="D29" s="506"/>
      <c r="E29" s="506"/>
      <c r="F29" s="506"/>
      <c r="G29" s="506"/>
      <c r="H29" s="538"/>
      <c r="I29" s="182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</row>
    <row r="30" spans="1:26" customFormat="1" x14ac:dyDescent="0.25">
      <c r="A30" s="488" t="s">
        <v>104</v>
      </c>
      <c r="B30" s="488" t="s">
        <v>104</v>
      </c>
      <c r="C30" s="483"/>
      <c r="D30" s="483"/>
      <c r="E30" s="483"/>
      <c r="F30" s="483"/>
      <c r="G30" s="483"/>
      <c r="H30" s="489"/>
      <c r="I30" s="182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</row>
    <row r="31" spans="1:26" customFormat="1" x14ac:dyDescent="0.25">
      <c r="A31" s="537" t="s">
        <v>105</v>
      </c>
      <c r="B31" s="506"/>
      <c r="C31" s="506"/>
      <c r="D31" s="506"/>
      <c r="E31" s="506"/>
      <c r="F31" s="538"/>
      <c r="G31" s="489"/>
      <c r="H31" s="489"/>
      <c r="I31" s="182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</row>
    <row r="32" spans="1:26" x14ac:dyDescent="0.25">
      <c r="E32" s="468"/>
    </row>
    <row r="33" spans="5:5" x14ac:dyDescent="0.25">
      <c r="E33" s="468"/>
    </row>
    <row r="34" spans="5:5" x14ac:dyDescent="0.25">
      <c r="E34" s="468"/>
    </row>
    <row r="35" spans="5:5" x14ac:dyDescent="0.25">
      <c r="E35" s="468"/>
    </row>
  </sheetData>
  <mergeCells count="2">
    <mergeCell ref="B29:H29"/>
    <mergeCell ref="A31:F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6.7109375" style="439" hidden="1" customWidth="1"/>
    <col min="2" max="2" width="80.85546875" style="439" customWidth="1"/>
    <col min="3" max="3" width="12.42578125" style="439" bestFit="1" customWidth="1"/>
    <col min="4" max="4" width="11.42578125" style="460" bestFit="1" customWidth="1"/>
    <col min="5" max="5" width="17.85546875" style="439" bestFit="1" customWidth="1"/>
    <col min="6" max="6" width="9.28515625" style="439" bestFit="1" customWidth="1"/>
    <col min="7" max="7" width="9.28515625" style="439" customWidth="1"/>
    <col min="8" max="8" width="17.42578125" style="439" bestFit="1" customWidth="1"/>
    <col min="9" max="9" width="39.5703125" style="132" bestFit="1" customWidth="1"/>
    <col min="10" max="256" width="9.140625" style="439"/>
    <col min="257" max="257" width="0" style="439" hidden="1" customWidth="1"/>
    <col min="258" max="258" width="80.85546875" style="439" customWidth="1"/>
    <col min="259" max="259" width="12.42578125" style="439" bestFit="1" customWidth="1"/>
    <col min="260" max="260" width="11.42578125" style="439" bestFit="1" customWidth="1"/>
    <col min="261" max="261" width="17.85546875" style="439" bestFit="1" customWidth="1"/>
    <col min="262" max="262" width="9.28515625" style="439" bestFit="1" customWidth="1"/>
    <col min="263" max="263" width="9.28515625" style="439" customWidth="1"/>
    <col min="264" max="264" width="17.42578125" style="439" bestFit="1" customWidth="1"/>
    <col min="265" max="265" width="39.5703125" style="439" bestFit="1" customWidth="1"/>
    <col min="266" max="512" width="9.140625" style="439"/>
    <col min="513" max="513" width="0" style="439" hidden="1" customWidth="1"/>
    <col min="514" max="514" width="80.85546875" style="439" customWidth="1"/>
    <col min="515" max="515" width="12.42578125" style="439" bestFit="1" customWidth="1"/>
    <col min="516" max="516" width="11.42578125" style="439" bestFit="1" customWidth="1"/>
    <col min="517" max="517" width="17.85546875" style="439" bestFit="1" customWidth="1"/>
    <col min="518" max="518" width="9.28515625" style="439" bestFit="1" customWidth="1"/>
    <col min="519" max="519" width="9.28515625" style="439" customWidth="1"/>
    <col min="520" max="520" width="17.42578125" style="439" bestFit="1" customWidth="1"/>
    <col min="521" max="521" width="39.5703125" style="439" bestFit="1" customWidth="1"/>
    <col min="522" max="768" width="9.140625" style="439"/>
    <col min="769" max="769" width="0" style="439" hidden="1" customWidth="1"/>
    <col min="770" max="770" width="80.85546875" style="439" customWidth="1"/>
    <col min="771" max="771" width="12.42578125" style="439" bestFit="1" customWidth="1"/>
    <col min="772" max="772" width="11.42578125" style="439" bestFit="1" customWidth="1"/>
    <col min="773" max="773" width="17.85546875" style="439" bestFit="1" customWidth="1"/>
    <col min="774" max="774" width="9.28515625" style="439" bestFit="1" customWidth="1"/>
    <col min="775" max="775" width="9.28515625" style="439" customWidth="1"/>
    <col min="776" max="776" width="17.42578125" style="439" bestFit="1" customWidth="1"/>
    <col min="777" max="777" width="39.5703125" style="439" bestFit="1" customWidth="1"/>
    <col min="778" max="1024" width="9.140625" style="439"/>
    <col min="1025" max="1025" width="0" style="439" hidden="1" customWidth="1"/>
    <col min="1026" max="1026" width="80.85546875" style="439" customWidth="1"/>
    <col min="1027" max="1027" width="12.42578125" style="439" bestFit="1" customWidth="1"/>
    <col min="1028" max="1028" width="11.42578125" style="439" bestFit="1" customWidth="1"/>
    <col min="1029" max="1029" width="17.85546875" style="439" bestFit="1" customWidth="1"/>
    <col min="1030" max="1030" width="9.28515625" style="439" bestFit="1" customWidth="1"/>
    <col min="1031" max="1031" width="9.28515625" style="439" customWidth="1"/>
    <col min="1032" max="1032" width="17.42578125" style="439" bestFit="1" customWidth="1"/>
    <col min="1033" max="1033" width="39.5703125" style="439" bestFit="1" customWidth="1"/>
    <col min="1034" max="1280" width="9.140625" style="439"/>
    <col min="1281" max="1281" width="0" style="439" hidden="1" customWidth="1"/>
    <col min="1282" max="1282" width="80.85546875" style="439" customWidth="1"/>
    <col min="1283" max="1283" width="12.42578125" style="439" bestFit="1" customWidth="1"/>
    <col min="1284" max="1284" width="11.42578125" style="439" bestFit="1" customWidth="1"/>
    <col min="1285" max="1285" width="17.85546875" style="439" bestFit="1" customWidth="1"/>
    <col min="1286" max="1286" width="9.28515625" style="439" bestFit="1" customWidth="1"/>
    <col min="1287" max="1287" width="9.28515625" style="439" customWidth="1"/>
    <col min="1288" max="1288" width="17.42578125" style="439" bestFit="1" customWidth="1"/>
    <col min="1289" max="1289" width="39.5703125" style="439" bestFit="1" customWidth="1"/>
    <col min="1290" max="1536" width="9.140625" style="439"/>
    <col min="1537" max="1537" width="0" style="439" hidden="1" customWidth="1"/>
    <col min="1538" max="1538" width="80.85546875" style="439" customWidth="1"/>
    <col min="1539" max="1539" width="12.42578125" style="439" bestFit="1" customWidth="1"/>
    <col min="1540" max="1540" width="11.42578125" style="439" bestFit="1" customWidth="1"/>
    <col min="1541" max="1541" width="17.85546875" style="439" bestFit="1" customWidth="1"/>
    <col min="1542" max="1542" width="9.28515625" style="439" bestFit="1" customWidth="1"/>
    <col min="1543" max="1543" width="9.28515625" style="439" customWidth="1"/>
    <col min="1544" max="1544" width="17.42578125" style="439" bestFit="1" customWidth="1"/>
    <col min="1545" max="1545" width="39.5703125" style="439" bestFit="1" customWidth="1"/>
    <col min="1546" max="1792" width="9.140625" style="439"/>
    <col min="1793" max="1793" width="0" style="439" hidden="1" customWidth="1"/>
    <col min="1794" max="1794" width="80.85546875" style="439" customWidth="1"/>
    <col min="1795" max="1795" width="12.42578125" style="439" bestFit="1" customWidth="1"/>
    <col min="1796" max="1796" width="11.42578125" style="439" bestFit="1" customWidth="1"/>
    <col min="1797" max="1797" width="17.85546875" style="439" bestFit="1" customWidth="1"/>
    <col min="1798" max="1798" width="9.28515625" style="439" bestFit="1" customWidth="1"/>
    <col min="1799" max="1799" width="9.28515625" style="439" customWidth="1"/>
    <col min="1800" max="1800" width="17.42578125" style="439" bestFit="1" customWidth="1"/>
    <col min="1801" max="1801" width="39.5703125" style="439" bestFit="1" customWidth="1"/>
    <col min="1802" max="2048" width="9.140625" style="439"/>
    <col min="2049" max="2049" width="0" style="439" hidden="1" customWidth="1"/>
    <col min="2050" max="2050" width="80.85546875" style="439" customWidth="1"/>
    <col min="2051" max="2051" width="12.42578125" style="439" bestFit="1" customWidth="1"/>
    <col min="2052" max="2052" width="11.42578125" style="439" bestFit="1" customWidth="1"/>
    <col min="2053" max="2053" width="17.85546875" style="439" bestFit="1" customWidth="1"/>
    <col min="2054" max="2054" width="9.28515625" style="439" bestFit="1" customWidth="1"/>
    <col min="2055" max="2055" width="9.28515625" style="439" customWidth="1"/>
    <col min="2056" max="2056" width="17.42578125" style="439" bestFit="1" customWidth="1"/>
    <col min="2057" max="2057" width="39.5703125" style="439" bestFit="1" customWidth="1"/>
    <col min="2058" max="2304" width="9.140625" style="439"/>
    <col min="2305" max="2305" width="0" style="439" hidden="1" customWidth="1"/>
    <col min="2306" max="2306" width="80.85546875" style="439" customWidth="1"/>
    <col min="2307" max="2307" width="12.42578125" style="439" bestFit="1" customWidth="1"/>
    <col min="2308" max="2308" width="11.42578125" style="439" bestFit="1" customWidth="1"/>
    <col min="2309" max="2309" width="17.85546875" style="439" bestFit="1" customWidth="1"/>
    <col min="2310" max="2310" width="9.28515625" style="439" bestFit="1" customWidth="1"/>
    <col min="2311" max="2311" width="9.28515625" style="439" customWidth="1"/>
    <col min="2312" max="2312" width="17.42578125" style="439" bestFit="1" customWidth="1"/>
    <col min="2313" max="2313" width="39.5703125" style="439" bestFit="1" customWidth="1"/>
    <col min="2314" max="2560" width="9.140625" style="439"/>
    <col min="2561" max="2561" width="0" style="439" hidden="1" customWidth="1"/>
    <col min="2562" max="2562" width="80.85546875" style="439" customWidth="1"/>
    <col min="2563" max="2563" width="12.42578125" style="439" bestFit="1" customWidth="1"/>
    <col min="2564" max="2564" width="11.42578125" style="439" bestFit="1" customWidth="1"/>
    <col min="2565" max="2565" width="17.85546875" style="439" bestFit="1" customWidth="1"/>
    <col min="2566" max="2566" width="9.28515625" style="439" bestFit="1" customWidth="1"/>
    <col min="2567" max="2567" width="9.28515625" style="439" customWidth="1"/>
    <col min="2568" max="2568" width="17.42578125" style="439" bestFit="1" customWidth="1"/>
    <col min="2569" max="2569" width="39.5703125" style="439" bestFit="1" customWidth="1"/>
    <col min="2570" max="2816" width="9.140625" style="439"/>
    <col min="2817" max="2817" width="0" style="439" hidden="1" customWidth="1"/>
    <col min="2818" max="2818" width="80.85546875" style="439" customWidth="1"/>
    <col min="2819" max="2819" width="12.42578125" style="439" bestFit="1" customWidth="1"/>
    <col min="2820" max="2820" width="11.42578125" style="439" bestFit="1" customWidth="1"/>
    <col min="2821" max="2821" width="17.85546875" style="439" bestFit="1" customWidth="1"/>
    <col min="2822" max="2822" width="9.28515625" style="439" bestFit="1" customWidth="1"/>
    <col min="2823" max="2823" width="9.28515625" style="439" customWidth="1"/>
    <col min="2824" max="2824" width="17.42578125" style="439" bestFit="1" customWidth="1"/>
    <col min="2825" max="2825" width="39.5703125" style="439" bestFit="1" customWidth="1"/>
    <col min="2826" max="3072" width="9.140625" style="439"/>
    <col min="3073" max="3073" width="0" style="439" hidden="1" customWidth="1"/>
    <col min="3074" max="3074" width="80.85546875" style="439" customWidth="1"/>
    <col min="3075" max="3075" width="12.42578125" style="439" bestFit="1" customWidth="1"/>
    <col min="3076" max="3076" width="11.42578125" style="439" bestFit="1" customWidth="1"/>
    <col min="3077" max="3077" width="17.85546875" style="439" bestFit="1" customWidth="1"/>
    <col min="3078" max="3078" width="9.28515625" style="439" bestFit="1" customWidth="1"/>
    <col min="3079" max="3079" width="9.28515625" style="439" customWidth="1"/>
    <col min="3080" max="3080" width="17.42578125" style="439" bestFit="1" customWidth="1"/>
    <col min="3081" max="3081" width="39.5703125" style="439" bestFit="1" customWidth="1"/>
    <col min="3082" max="3328" width="9.140625" style="439"/>
    <col min="3329" max="3329" width="0" style="439" hidden="1" customWidth="1"/>
    <col min="3330" max="3330" width="80.85546875" style="439" customWidth="1"/>
    <col min="3331" max="3331" width="12.42578125" style="439" bestFit="1" customWidth="1"/>
    <col min="3332" max="3332" width="11.42578125" style="439" bestFit="1" customWidth="1"/>
    <col min="3333" max="3333" width="17.85546875" style="439" bestFit="1" customWidth="1"/>
    <col min="3334" max="3334" width="9.28515625" style="439" bestFit="1" customWidth="1"/>
    <col min="3335" max="3335" width="9.28515625" style="439" customWidth="1"/>
    <col min="3336" max="3336" width="17.42578125" style="439" bestFit="1" customWidth="1"/>
    <col min="3337" max="3337" width="39.5703125" style="439" bestFit="1" customWidth="1"/>
    <col min="3338" max="3584" width="9.140625" style="439"/>
    <col min="3585" max="3585" width="0" style="439" hidden="1" customWidth="1"/>
    <col min="3586" max="3586" width="80.85546875" style="439" customWidth="1"/>
    <col min="3587" max="3587" width="12.42578125" style="439" bestFit="1" customWidth="1"/>
    <col min="3588" max="3588" width="11.42578125" style="439" bestFit="1" customWidth="1"/>
    <col min="3589" max="3589" width="17.85546875" style="439" bestFit="1" customWidth="1"/>
    <col min="3590" max="3590" width="9.28515625" style="439" bestFit="1" customWidth="1"/>
    <col min="3591" max="3591" width="9.28515625" style="439" customWidth="1"/>
    <col min="3592" max="3592" width="17.42578125" style="439" bestFit="1" customWidth="1"/>
    <col min="3593" max="3593" width="39.5703125" style="439" bestFit="1" customWidth="1"/>
    <col min="3594" max="3840" width="9.140625" style="439"/>
    <col min="3841" max="3841" width="0" style="439" hidden="1" customWidth="1"/>
    <col min="3842" max="3842" width="80.85546875" style="439" customWidth="1"/>
    <col min="3843" max="3843" width="12.42578125" style="439" bestFit="1" customWidth="1"/>
    <col min="3844" max="3844" width="11.42578125" style="439" bestFit="1" customWidth="1"/>
    <col min="3845" max="3845" width="17.85546875" style="439" bestFit="1" customWidth="1"/>
    <col min="3846" max="3846" width="9.28515625" style="439" bestFit="1" customWidth="1"/>
    <col min="3847" max="3847" width="9.28515625" style="439" customWidth="1"/>
    <col min="3848" max="3848" width="17.42578125" style="439" bestFit="1" customWidth="1"/>
    <col min="3849" max="3849" width="39.5703125" style="439" bestFit="1" customWidth="1"/>
    <col min="3850" max="4096" width="9.140625" style="439"/>
    <col min="4097" max="4097" width="0" style="439" hidden="1" customWidth="1"/>
    <col min="4098" max="4098" width="80.85546875" style="439" customWidth="1"/>
    <col min="4099" max="4099" width="12.42578125" style="439" bestFit="1" customWidth="1"/>
    <col min="4100" max="4100" width="11.42578125" style="439" bestFit="1" customWidth="1"/>
    <col min="4101" max="4101" width="17.85546875" style="439" bestFit="1" customWidth="1"/>
    <col min="4102" max="4102" width="9.28515625" style="439" bestFit="1" customWidth="1"/>
    <col min="4103" max="4103" width="9.28515625" style="439" customWidth="1"/>
    <col min="4104" max="4104" width="17.42578125" style="439" bestFit="1" customWidth="1"/>
    <col min="4105" max="4105" width="39.5703125" style="439" bestFit="1" customWidth="1"/>
    <col min="4106" max="4352" width="9.140625" style="439"/>
    <col min="4353" max="4353" width="0" style="439" hidden="1" customWidth="1"/>
    <col min="4354" max="4354" width="80.85546875" style="439" customWidth="1"/>
    <col min="4355" max="4355" width="12.42578125" style="439" bestFit="1" customWidth="1"/>
    <col min="4356" max="4356" width="11.42578125" style="439" bestFit="1" customWidth="1"/>
    <col min="4357" max="4357" width="17.85546875" style="439" bestFit="1" customWidth="1"/>
    <col min="4358" max="4358" width="9.28515625" style="439" bestFit="1" customWidth="1"/>
    <col min="4359" max="4359" width="9.28515625" style="439" customWidth="1"/>
    <col min="4360" max="4360" width="17.42578125" style="439" bestFit="1" customWidth="1"/>
    <col min="4361" max="4361" width="39.5703125" style="439" bestFit="1" customWidth="1"/>
    <col min="4362" max="4608" width="9.140625" style="439"/>
    <col min="4609" max="4609" width="0" style="439" hidden="1" customWidth="1"/>
    <col min="4610" max="4610" width="80.85546875" style="439" customWidth="1"/>
    <col min="4611" max="4611" width="12.42578125" style="439" bestFit="1" customWidth="1"/>
    <col min="4612" max="4612" width="11.42578125" style="439" bestFit="1" customWidth="1"/>
    <col min="4613" max="4613" width="17.85546875" style="439" bestFit="1" customWidth="1"/>
    <col min="4614" max="4614" width="9.28515625" style="439" bestFit="1" customWidth="1"/>
    <col min="4615" max="4615" width="9.28515625" style="439" customWidth="1"/>
    <col min="4616" max="4616" width="17.42578125" style="439" bestFit="1" customWidth="1"/>
    <col min="4617" max="4617" width="39.5703125" style="439" bestFit="1" customWidth="1"/>
    <col min="4618" max="4864" width="9.140625" style="439"/>
    <col min="4865" max="4865" width="0" style="439" hidden="1" customWidth="1"/>
    <col min="4866" max="4866" width="80.85546875" style="439" customWidth="1"/>
    <col min="4867" max="4867" width="12.42578125" style="439" bestFit="1" customWidth="1"/>
    <col min="4868" max="4868" width="11.42578125" style="439" bestFit="1" customWidth="1"/>
    <col min="4869" max="4869" width="17.85546875" style="439" bestFit="1" customWidth="1"/>
    <col min="4870" max="4870" width="9.28515625" style="439" bestFit="1" customWidth="1"/>
    <col min="4871" max="4871" width="9.28515625" style="439" customWidth="1"/>
    <col min="4872" max="4872" width="17.42578125" style="439" bestFit="1" customWidth="1"/>
    <col min="4873" max="4873" width="39.5703125" style="439" bestFit="1" customWidth="1"/>
    <col min="4874" max="5120" width="9.140625" style="439"/>
    <col min="5121" max="5121" width="0" style="439" hidden="1" customWidth="1"/>
    <col min="5122" max="5122" width="80.85546875" style="439" customWidth="1"/>
    <col min="5123" max="5123" width="12.42578125" style="439" bestFit="1" customWidth="1"/>
    <col min="5124" max="5124" width="11.42578125" style="439" bestFit="1" customWidth="1"/>
    <col min="5125" max="5125" width="17.85546875" style="439" bestFit="1" customWidth="1"/>
    <col min="5126" max="5126" width="9.28515625" style="439" bestFit="1" customWidth="1"/>
    <col min="5127" max="5127" width="9.28515625" style="439" customWidth="1"/>
    <col min="5128" max="5128" width="17.42578125" style="439" bestFit="1" customWidth="1"/>
    <col min="5129" max="5129" width="39.5703125" style="439" bestFit="1" customWidth="1"/>
    <col min="5130" max="5376" width="9.140625" style="439"/>
    <col min="5377" max="5377" width="0" style="439" hidden="1" customWidth="1"/>
    <col min="5378" max="5378" width="80.85546875" style="439" customWidth="1"/>
    <col min="5379" max="5379" width="12.42578125" style="439" bestFit="1" customWidth="1"/>
    <col min="5380" max="5380" width="11.42578125" style="439" bestFit="1" customWidth="1"/>
    <col min="5381" max="5381" width="17.85546875" style="439" bestFit="1" customWidth="1"/>
    <col min="5382" max="5382" width="9.28515625" style="439" bestFit="1" customWidth="1"/>
    <col min="5383" max="5383" width="9.28515625" style="439" customWidth="1"/>
    <col min="5384" max="5384" width="17.42578125" style="439" bestFit="1" customWidth="1"/>
    <col min="5385" max="5385" width="39.5703125" style="439" bestFit="1" customWidth="1"/>
    <col min="5386" max="5632" width="9.140625" style="439"/>
    <col min="5633" max="5633" width="0" style="439" hidden="1" customWidth="1"/>
    <col min="5634" max="5634" width="80.85546875" style="439" customWidth="1"/>
    <col min="5635" max="5635" width="12.42578125" style="439" bestFit="1" customWidth="1"/>
    <col min="5636" max="5636" width="11.42578125" style="439" bestFit="1" customWidth="1"/>
    <col min="5637" max="5637" width="17.85546875" style="439" bestFit="1" customWidth="1"/>
    <col min="5638" max="5638" width="9.28515625" style="439" bestFit="1" customWidth="1"/>
    <col min="5639" max="5639" width="9.28515625" style="439" customWidth="1"/>
    <col min="5640" max="5640" width="17.42578125" style="439" bestFit="1" customWidth="1"/>
    <col min="5641" max="5641" width="39.5703125" style="439" bestFit="1" customWidth="1"/>
    <col min="5642" max="5888" width="9.140625" style="439"/>
    <col min="5889" max="5889" width="0" style="439" hidden="1" customWidth="1"/>
    <col min="5890" max="5890" width="80.85546875" style="439" customWidth="1"/>
    <col min="5891" max="5891" width="12.42578125" style="439" bestFit="1" customWidth="1"/>
    <col min="5892" max="5892" width="11.42578125" style="439" bestFit="1" customWidth="1"/>
    <col min="5893" max="5893" width="17.85546875" style="439" bestFit="1" customWidth="1"/>
    <col min="5894" max="5894" width="9.28515625" style="439" bestFit="1" customWidth="1"/>
    <col min="5895" max="5895" width="9.28515625" style="439" customWidth="1"/>
    <col min="5896" max="5896" width="17.42578125" style="439" bestFit="1" customWidth="1"/>
    <col min="5897" max="5897" width="39.5703125" style="439" bestFit="1" customWidth="1"/>
    <col min="5898" max="6144" width="9.140625" style="439"/>
    <col min="6145" max="6145" width="0" style="439" hidden="1" customWidth="1"/>
    <col min="6146" max="6146" width="80.85546875" style="439" customWidth="1"/>
    <col min="6147" max="6147" width="12.42578125" style="439" bestFit="1" customWidth="1"/>
    <col min="6148" max="6148" width="11.42578125" style="439" bestFit="1" customWidth="1"/>
    <col min="6149" max="6149" width="17.85546875" style="439" bestFit="1" customWidth="1"/>
    <col min="6150" max="6150" width="9.28515625" style="439" bestFit="1" customWidth="1"/>
    <col min="6151" max="6151" width="9.28515625" style="439" customWidth="1"/>
    <col min="6152" max="6152" width="17.42578125" style="439" bestFit="1" customWidth="1"/>
    <col min="6153" max="6153" width="39.5703125" style="439" bestFit="1" customWidth="1"/>
    <col min="6154" max="6400" width="9.140625" style="439"/>
    <col min="6401" max="6401" width="0" style="439" hidden="1" customWidth="1"/>
    <col min="6402" max="6402" width="80.85546875" style="439" customWidth="1"/>
    <col min="6403" max="6403" width="12.42578125" style="439" bestFit="1" customWidth="1"/>
    <col min="6404" max="6404" width="11.42578125" style="439" bestFit="1" customWidth="1"/>
    <col min="6405" max="6405" width="17.85546875" style="439" bestFit="1" customWidth="1"/>
    <col min="6406" max="6406" width="9.28515625" style="439" bestFit="1" customWidth="1"/>
    <col min="6407" max="6407" width="9.28515625" style="439" customWidth="1"/>
    <col min="6408" max="6408" width="17.42578125" style="439" bestFit="1" customWidth="1"/>
    <col min="6409" max="6409" width="39.5703125" style="439" bestFit="1" customWidth="1"/>
    <col min="6410" max="6656" width="9.140625" style="439"/>
    <col min="6657" max="6657" width="0" style="439" hidden="1" customWidth="1"/>
    <col min="6658" max="6658" width="80.85546875" style="439" customWidth="1"/>
    <col min="6659" max="6659" width="12.42578125" style="439" bestFit="1" customWidth="1"/>
    <col min="6660" max="6660" width="11.42578125" style="439" bestFit="1" customWidth="1"/>
    <col min="6661" max="6661" width="17.85546875" style="439" bestFit="1" customWidth="1"/>
    <col min="6662" max="6662" width="9.28515625" style="439" bestFit="1" customWidth="1"/>
    <col min="6663" max="6663" width="9.28515625" style="439" customWidth="1"/>
    <col min="6664" max="6664" width="17.42578125" style="439" bestFit="1" customWidth="1"/>
    <col min="6665" max="6665" width="39.5703125" style="439" bestFit="1" customWidth="1"/>
    <col min="6666" max="6912" width="9.140625" style="439"/>
    <col min="6913" max="6913" width="0" style="439" hidden="1" customWidth="1"/>
    <col min="6914" max="6914" width="80.85546875" style="439" customWidth="1"/>
    <col min="6915" max="6915" width="12.42578125" style="439" bestFit="1" customWidth="1"/>
    <col min="6916" max="6916" width="11.42578125" style="439" bestFit="1" customWidth="1"/>
    <col min="6917" max="6917" width="17.85546875" style="439" bestFit="1" customWidth="1"/>
    <col min="6918" max="6918" width="9.28515625" style="439" bestFit="1" customWidth="1"/>
    <col min="6919" max="6919" width="9.28515625" style="439" customWidth="1"/>
    <col min="6920" max="6920" width="17.42578125" style="439" bestFit="1" customWidth="1"/>
    <col min="6921" max="6921" width="39.5703125" style="439" bestFit="1" customWidth="1"/>
    <col min="6922" max="7168" width="9.140625" style="439"/>
    <col min="7169" max="7169" width="0" style="439" hidden="1" customWidth="1"/>
    <col min="7170" max="7170" width="80.85546875" style="439" customWidth="1"/>
    <col min="7171" max="7171" width="12.42578125" style="439" bestFit="1" customWidth="1"/>
    <col min="7172" max="7172" width="11.42578125" style="439" bestFit="1" customWidth="1"/>
    <col min="7173" max="7173" width="17.85546875" style="439" bestFit="1" customWidth="1"/>
    <col min="7174" max="7174" width="9.28515625" style="439" bestFit="1" customWidth="1"/>
    <col min="7175" max="7175" width="9.28515625" style="439" customWidth="1"/>
    <col min="7176" max="7176" width="17.42578125" style="439" bestFit="1" customWidth="1"/>
    <col min="7177" max="7177" width="39.5703125" style="439" bestFit="1" customWidth="1"/>
    <col min="7178" max="7424" width="9.140625" style="439"/>
    <col min="7425" max="7425" width="0" style="439" hidden="1" customWidth="1"/>
    <col min="7426" max="7426" width="80.85546875" style="439" customWidth="1"/>
    <col min="7427" max="7427" width="12.42578125" style="439" bestFit="1" customWidth="1"/>
    <col min="7428" max="7428" width="11.42578125" style="439" bestFit="1" customWidth="1"/>
    <col min="7429" max="7429" width="17.85546875" style="439" bestFit="1" customWidth="1"/>
    <col min="7430" max="7430" width="9.28515625" style="439" bestFit="1" customWidth="1"/>
    <col min="7431" max="7431" width="9.28515625" style="439" customWidth="1"/>
    <col min="7432" max="7432" width="17.42578125" style="439" bestFit="1" customWidth="1"/>
    <col min="7433" max="7433" width="39.5703125" style="439" bestFit="1" customWidth="1"/>
    <col min="7434" max="7680" width="9.140625" style="439"/>
    <col min="7681" max="7681" width="0" style="439" hidden="1" customWidth="1"/>
    <col min="7682" max="7682" width="80.85546875" style="439" customWidth="1"/>
    <col min="7683" max="7683" width="12.42578125" style="439" bestFit="1" customWidth="1"/>
    <col min="7684" max="7684" width="11.42578125" style="439" bestFit="1" customWidth="1"/>
    <col min="7685" max="7685" width="17.85546875" style="439" bestFit="1" customWidth="1"/>
    <col min="7686" max="7686" width="9.28515625" style="439" bestFit="1" customWidth="1"/>
    <col min="7687" max="7687" width="9.28515625" style="439" customWidth="1"/>
    <col min="7688" max="7688" width="17.42578125" style="439" bestFit="1" customWidth="1"/>
    <col min="7689" max="7689" width="39.5703125" style="439" bestFit="1" customWidth="1"/>
    <col min="7690" max="7936" width="9.140625" style="439"/>
    <col min="7937" max="7937" width="0" style="439" hidden="1" customWidth="1"/>
    <col min="7938" max="7938" width="80.85546875" style="439" customWidth="1"/>
    <col min="7939" max="7939" width="12.42578125" style="439" bestFit="1" customWidth="1"/>
    <col min="7940" max="7940" width="11.42578125" style="439" bestFit="1" customWidth="1"/>
    <col min="7941" max="7941" width="17.85546875" style="439" bestFit="1" customWidth="1"/>
    <col min="7942" max="7942" width="9.28515625" style="439" bestFit="1" customWidth="1"/>
    <col min="7943" max="7943" width="9.28515625" style="439" customWidth="1"/>
    <col min="7944" max="7944" width="17.42578125" style="439" bestFit="1" customWidth="1"/>
    <col min="7945" max="7945" width="39.5703125" style="439" bestFit="1" customWidth="1"/>
    <col min="7946" max="8192" width="9.140625" style="439"/>
    <col min="8193" max="8193" width="0" style="439" hidden="1" customWidth="1"/>
    <col min="8194" max="8194" width="80.85546875" style="439" customWidth="1"/>
    <col min="8195" max="8195" width="12.42578125" style="439" bestFit="1" customWidth="1"/>
    <col min="8196" max="8196" width="11.42578125" style="439" bestFit="1" customWidth="1"/>
    <col min="8197" max="8197" width="17.85546875" style="439" bestFit="1" customWidth="1"/>
    <col min="8198" max="8198" width="9.28515625" style="439" bestFit="1" customWidth="1"/>
    <col min="8199" max="8199" width="9.28515625" style="439" customWidth="1"/>
    <col min="8200" max="8200" width="17.42578125" style="439" bestFit="1" customWidth="1"/>
    <col min="8201" max="8201" width="39.5703125" style="439" bestFit="1" customWidth="1"/>
    <col min="8202" max="8448" width="9.140625" style="439"/>
    <col min="8449" max="8449" width="0" style="439" hidden="1" customWidth="1"/>
    <col min="8450" max="8450" width="80.85546875" style="439" customWidth="1"/>
    <col min="8451" max="8451" width="12.42578125" style="439" bestFit="1" customWidth="1"/>
    <col min="8452" max="8452" width="11.42578125" style="439" bestFit="1" customWidth="1"/>
    <col min="8453" max="8453" width="17.85546875" style="439" bestFit="1" customWidth="1"/>
    <col min="8454" max="8454" width="9.28515625" style="439" bestFit="1" customWidth="1"/>
    <col min="8455" max="8455" width="9.28515625" style="439" customWidth="1"/>
    <col min="8456" max="8456" width="17.42578125" style="439" bestFit="1" customWidth="1"/>
    <col min="8457" max="8457" width="39.5703125" style="439" bestFit="1" customWidth="1"/>
    <col min="8458" max="8704" width="9.140625" style="439"/>
    <col min="8705" max="8705" width="0" style="439" hidden="1" customWidth="1"/>
    <col min="8706" max="8706" width="80.85546875" style="439" customWidth="1"/>
    <col min="8707" max="8707" width="12.42578125" style="439" bestFit="1" customWidth="1"/>
    <col min="8708" max="8708" width="11.42578125" style="439" bestFit="1" customWidth="1"/>
    <col min="8709" max="8709" width="17.85546875" style="439" bestFit="1" customWidth="1"/>
    <col min="8710" max="8710" width="9.28515625" style="439" bestFit="1" customWidth="1"/>
    <col min="8711" max="8711" width="9.28515625" style="439" customWidth="1"/>
    <col min="8712" max="8712" width="17.42578125" style="439" bestFit="1" customWidth="1"/>
    <col min="8713" max="8713" width="39.5703125" style="439" bestFit="1" customWidth="1"/>
    <col min="8714" max="8960" width="9.140625" style="439"/>
    <col min="8961" max="8961" width="0" style="439" hidden="1" customWidth="1"/>
    <col min="8962" max="8962" width="80.85546875" style="439" customWidth="1"/>
    <col min="8963" max="8963" width="12.42578125" style="439" bestFit="1" customWidth="1"/>
    <col min="8964" max="8964" width="11.42578125" style="439" bestFit="1" customWidth="1"/>
    <col min="8965" max="8965" width="17.85546875" style="439" bestFit="1" customWidth="1"/>
    <col min="8966" max="8966" width="9.28515625" style="439" bestFit="1" customWidth="1"/>
    <col min="8967" max="8967" width="9.28515625" style="439" customWidth="1"/>
    <col min="8968" max="8968" width="17.42578125" style="439" bestFit="1" customWidth="1"/>
    <col min="8969" max="8969" width="39.5703125" style="439" bestFit="1" customWidth="1"/>
    <col min="8970" max="9216" width="9.140625" style="439"/>
    <col min="9217" max="9217" width="0" style="439" hidden="1" customWidth="1"/>
    <col min="9218" max="9218" width="80.85546875" style="439" customWidth="1"/>
    <col min="9219" max="9219" width="12.42578125" style="439" bestFit="1" customWidth="1"/>
    <col min="9220" max="9220" width="11.42578125" style="439" bestFit="1" customWidth="1"/>
    <col min="9221" max="9221" width="17.85546875" style="439" bestFit="1" customWidth="1"/>
    <col min="9222" max="9222" width="9.28515625" style="439" bestFit="1" customWidth="1"/>
    <col min="9223" max="9223" width="9.28515625" style="439" customWidth="1"/>
    <col min="9224" max="9224" width="17.42578125" style="439" bestFit="1" customWidth="1"/>
    <col min="9225" max="9225" width="39.5703125" style="439" bestFit="1" customWidth="1"/>
    <col min="9226" max="9472" width="9.140625" style="439"/>
    <col min="9473" max="9473" width="0" style="439" hidden="1" customWidth="1"/>
    <col min="9474" max="9474" width="80.85546875" style="439" customWidth="1"/>
    <col min="9475" max="9475" width="12.42578125" style="439" bestFit="1" customWidth="1"/>
    <col min="9476" max="9476" width="11.42578125" style="439" bestFit="1" customWidth="1"/>
    <col min="9477" max="9477" width="17.85546875" style="439" bestFit="1" customWidth="1"/>
    <col min="9478" max="9478" width="9.28515625" style="439" bestFit="1" customWidth="1"/>
    <col min="9479" max="9479" width="9.28515625" style="439" customWidth="1"/>
    <col min="9480" max="9480" width="17.42578125" style="439" bestFit="1" customWidth="1"/>
    <col min="9481" max="9481" width="39.5703125" style="439" bestFit="1" customWidth="1"/>
    <col min="9482" max="9728" width="9.140625" style="439"/>
    <col min="9729" max="9729" width="0" style="439" hidden="1" customWidth="1"/>
    <col min="9730" max="9730" width="80.85546875" style="439" customWidth="1"/>
    <col min="9731" max="9731" width="12.42578125" style="439" bestFit="1" customWidth="1"/>
    <col min="9732" max="9732" width="11.42578125" style="439" bestFit="1" customWidth="1"/>
    <col min="9733" max="9733" width="17.85546875" style="439" bestFit="1" customWidth="1"/>
    <col min="9734" max="9734" width="9.28515625" style="439" bestFit="1" customWidth="1"/>
    <col min="9735" max="9735" width="9.28515625" style="439" customWidth="1"/>
    <col min="9736" max="9736" width="17.42578125" style="439" bestFit="1" customWidth="1"/>
    <col min="9737" max="9737" width="39.5703125" style="439" bestFit="1" customWidth="1"/>
    <col min="9738" max="9984" width="9.140625" style="439"/>
    <col min="9985" max="9985" width="0" style="439" hidden="1" customWidth="1"/>
    <col min="9986" max="9986" width="80.85546875" style="439" customWidth="1"/>
    <col min="9987" max="9987" width="12.42578125" style="439" bestFit="1" customWidth="1"/>
    <col min="9988" max="9988" width="11.42578125" style="439" bestFit="1" customWidth="1"/>
    <col min="9989" max="9989" width="17.85546875" style="439" bestFit="1" customWidth="1"/>
    <col min="9990" max="9990" width="9.28515625" style="439" bestFit="1" customWidth="1"/>
    <col min="9991" max="9991" width="9.28515625" style="439" customWidth="1"/>
    <col min="9992" max="9992" width="17.42578125" style="439" bestFit="1" customWidth="1"/>
    <col min="9993" max="9993" width="39.5703125" style="439" bestFit="1" customWidth="1"/>
    <col min="9994" max="10240" width="9.140625" style="439"/>
    <col min="10241" max="10241" width="0" style="439" hidden="1" customWidth="1"/>
    <col min="10242" max="10242" width="80.85546875" style="439" customWidth="1"/>
    <col min="10243" max="10243" width="12.42578125" style="439" bestFit="1" customWidth="1"/>
    <col min="10244" max="10244" width="11.42578125" style="439" bestFit="1" customWidth="1"/>
    <col min="10245" max="10245" width="17.85546875" style="439" bestFit="1" customWidth="1"/>
    <col min="10246" max="10246" width="9.28515625" style="439" bestFit="1" customWidth="1"/>
    <col min="10247" max="10247" width="9.28515625" style="439" customWidth="1"/>
    <col min="10248" max="10248" width="17.42578125" style="439" bestFit="1" customWidth="1"/>
    <col min="10249" max="10249" width="39.5703125" style="439" bestFit="1" customWidth="1"/>
    <col min="10250" max="10496" width="9.140625" style="439"/>
    <col min="10497" max="10497" width="0" style="439" hidden="1" customWidth="1"/>
    <col min="10498" max="10498" width="80.85546875" style="439" customWidth="1"/>
    <col min="10499" max="10499" width="12.42578125" style="439" bestFit="1" customWidth="1"/>
    <col min="10500" max="10500" width="11.42578125" style="439" bestFit="1" customWidth="1"/>
    <col min="10501" max="10501" width="17.85546875" style="439" bestFit="1" customWidth="1"/>
    <col min="10502" max="10502" width="9.28515625" style="439" bestFit="1" customWidth="1"/>
    <col min="10503" max="10503" width="9.28515625" style="439" customWidth="1"/>
    <col min="10504" max="10504" width="17.42578125" style="439" bestFit="1" customWidth="1"/>
    <col min="10505" max="10505" width="39.5703125" style="439" bestFit="1" customWidth="1"/>
    <col min="10506" max="10752" width="9.140625" style="439"/>
    <col min="10753" max="10753" width="0" style="439" hidden="1" customWidth="1"/>
    <col min="10754" max="10754" width="80.85546875" style="439" customWidth="1"/>
    <col min="10755" max="10755" width="12.42578125" style="439" bestFit="1" customWidth="1"/>
    <col min="10756" max="10756" width="11.42578125" style="439" bestFit="1" customWidth="1"/>
    <col min="10757" max="10757" width="17.85546875" style="439" bestFit="1" customWidth="1"/>
    <col min="10758" max="10758" width="9.28515625" style="439" bestFit="1" customWidth="1"/>
    <col min="10759" max="10759" width="9.28515625" style="439" customWidth="1"/>
    <col min="10760" max="10760" width="17.42578125" style="439" bestFit="1" customWidth="1"/>
    <col min="10761" max="10761" width="39.5703125" style="439" bestFit="1" customWidth="1"/>
    <col min="10762" max="11008" width="9.140625" style="439"/>
    <col min="11009" max="11009" width="0" style="439" hidden="1" customWidth="1"/>
    <col min="11010" max="11010" width="80.85546875" style="439" customWidth="1"/>
    <col min="11011" max="11011" width="12.42578125" style="439" bestFit="1" customWidth="1"/>
    <col min="11012" max="11012" width="11.42578125" style="439" bestFit="1" customWidth="1"/>
    <col min="11013" max="11013" width="17.85546875" style="439" bestFit="1" customWidth="1"/>
    <col min="11014" max="11014" width="9.28515625" style="439" bestFit="1" customWidth="1"/>
    <col min="11015" max="11015" width="9.28515625" style="439" customWidth="1"/>
    <col min="11016" max="11016" width="17.42578125" style="439" bestFit="1" customWidth="1"/>
    <col min="11017" max="11017" width="39.5703125" style="439" bestFit="1" customWidth="1"/>
    <col min="11018" max="11264" width="9.140625" style="439"/>
    <col min="11265" max="11265" width="0" style="439" hidden="1" customWidth="1"/>
    <col min="11266" max="11266" width="80.85546875" style="439" customWidth="1"/>
    <col min="11267" max="11267" width="12.42578125" style="439" bestFit="1" customWidth="1"/>
    <col min="11268" max="11268" width="11.42578125" style="439" bestFit="1" customWidth="1"/>
    <col min="11269" max="11269" width="17.85546875" style="439" bestFit="1" customWidth="1"/>
    <col min="11270" max="11270" width="9.28515625" style="439" bestFit="1" customWidth="1"/>
    <col min="11271" max="11271" width="9.28515625" style="439" customWidth="1"/>
    <col min="11272" max="11272" width="17.42578125" style="439" bestFit="1" customWidth="1"/>
    <col min="11273" max="11273" width="39.5703125" style="439" bestFit="1" customWidth="1"/>
    <col min="11274" max="11520" width="9.140625" style="439"/>
    <col min="11521" max="11521" width="0" style="439" hidden="1" customWidth="1"/>
    <col min="11522" max="11522" width="80.85546875" style="439" customWidth="1"/>
    <col min="11523" max="11523" width="12.42578125" style="439" bestFit="1" customWidth="1"/>
    <col min="11524" max="11524" width="11.42578125" style="439" bestFit="1" customWidth="1"/>
    <col min="11525" max="11525" width="17.85546875" style="439" bestFit="1" customWidth="1"/>
    <col min="11526" max="11526" width="9.28515625" style="439" bestFit="1" customWidth="1"/>
    <col min="11527" max="11527" width="9.28515625" style="439" customWidth="1"/>
    <col min="11528" max="11528" width="17.42578125" style="439" bestFit="1" customWidth="1"/>
    <col min="11529" max="11529" width="39.5703125" style="439" bestFit="1" customWidth="1"/>
    <col min="11530" max="11776" width="9.140625" style="439"/>
    <col min="11777" max="11777" width="0" style="439" hidden="1" customWidth="1"/>
    <col min="11778" max="11778" width="80.85546875" style="439" customWidth="1"/>
    <col min="11779" max="11779" width="12.42578125" style="439" bestFit="1" customWidth="1"/>
    <col min="11780" max="11780" width="11.42578125" style="439" bestFit="1" customWidth="1"/>
    <col min="11781" max="11781" width="17.85546875" style="439" bestFit="1" customWidth="1"/>
    <col min="11782" max="11782" width="9.28515625" style="439" bestFit="1" customWidth="1"/>
    <col min="11783" max="11783" width="9.28515625" style="439" customWidth="1"/>
    <col min="11784" max="11784" width="17.42578125" style="439" bestFit="1" customWidth="1"/>
    <col min="11785" max="11785" width="39.5703125" style="439" bestFit="1" customWidth="1"/>
    <col min="11786" max="12032" width="9.140625" style="439"/>
    <col min="12033" max="12033" width="0" style="439" hidden="1" customWidth="1"/>
    <col min="12034" max="12034" width="80.85546875" style="439" customWidth="1"/>
    <col min="12035" max="12035" width="12.42578125" style="439" bestFit="1" customWidth="1"/>
    <col min="12036" max="12036" width="11.42578125" style="439" bestFit="1" customWidth="1"/>
    <col min="12037" max="12037" width="17.85546875" style="439" bestFit="1" customWidth="1"/>
    <col min="12038" max="12038" width="9.28515625" style="439" bestFit="1" customWidth="1"/>
    <col min="12039" max="12039" width="9.28515625" style="439" customWidth="1"/>
    <col min="12040" max="12040" width="17.42578125" style="439" bestFit="1" customWidth="1"/>
    <col min="12041" max="12041" width="39.5703125" style="439" bestFit="1" customWidth="1"/>
    <col min="12042" max="12288" width="9.140625" style="439"/>
    <col min="12289" max="12289" width="0" style="439" hidden="1" customWidth="1"/>
    <col min="12290" max="12290" width="80.85546875" style="439" customWidth="1"/>
    <col min="12291" max="12291" width="12.42578125" style="439" bestFit="1" customWidth="1"/>
    <col min="12292" max="12292" width="11.42578125" style="439" bestFit="1" customWidth="1"/>
    <col min="12293" max="12293" width="17.85546875" style="439" bestFit="1" customWidth="1"/>
    <col min="12294" max="12294" width="9.28515625" style="439" bestFit="1" customWidth="1"/>
    <col min="12295" max="12295" width="9.28515625" style="439" customWidth="1"/>
    <col min="12296" max="12296" width="17.42578125" style="439" bestFit="1" customWidth="1"/>
    <col min="12297" max="12297" width="39.5703125" style="439" bestFit="1" customWidth="1"/>
    <col min="12298" max="12544" width="9.140625" style="439"/>
    <col min="12545" max="12545" width="0" style="439" hidden="1" customWidth="1"/>
    <col min="12546" max="12546" width="80.85546875" style="439" customWidth="1"/>
    <col min="12547" max="12547" width="12.42578125" style="439" bestFit="1" customWidth="1"/>
    <col min="12548" max="12548" width="11.42578125" style="439" bestFit="1" customWidth="1"/>
    <col min="12549" max="12549" width="17.85546875" style="439" bestFit="1" customWidth="1"/>
    <col min="12550" max="12550" width="9.28515625" style="439" bestFit="1" customWidth="1"/>
    <col min="12551" max="12551" width="9.28515625" style="439" customWidth="1"/>
    <col min="12552" max="12552" width="17.42578125" style="439" bestFit="1" customWidth="1"/>
    <col min="12553" max="12553" width="39.5703125" style="439" bestFit="1" customWidth="1"/>
    <col min="12554" max="12800" width="9.140625" style="439"/>
    <col min="12801" max="12801" width="0" style="439" hidden="1" customWidth="1"/>
    <col min="12802" max="12802" width="80.85546875" style="439" customWidth="1"/>
    <col min="12803" max="12803" width="12.42578125" style="439" bestFit="1" customWidth="1"/>
    <col min="12804" max="12804" width="11.42578125" style="439" bestFit="1" customWidth="1"/>
    <col min="12805" max="12805" width="17.85546875" style="439" bestFit="1" customWidth="1"/>
    <col min="12806" max="12806" width="9.28515625" style="439" bestFit="1" customWidth="1"/>
    <col min="12807" max="12807" width="9.28515625" style="439" customWidth="1"/>
    <col min="12808" max="12808" width="17.42578125" style="439" bestFit="1" customWidth="1"/>
    <col min="12809" max="12809" width="39.5703125" style="439" bestFit="1" customWidth="1"/>
    <col min="12810" max="13056" width="9.140625" style="439"/>
    <col min="13057" max="13057" width="0" style="439" hidden="1" customWidth="1"/>
    <col min="13058" max="13058" width="80.85546875" style="439" customWidth="1"/>
    <col min="13059" max="13059" width="12.42578125" style="439" bestFit="1" customWidth="1"/>
    <col min="13060" max="13060" width="11.42578125" style="439" bestFit="1" customWidth="1"/>
    <col min="13061" max="13061" width="17.85546875" style="439" bestFit="1" customWidth="1"/>
    <col min="13062" max="13062" width="9.28515625" style="439" bestFit="1" customWidth="1"/>
    <col min="13063" max="13063" width="9.28515625" style="439" customWidth="1"/>
    <col min="13064" max="13064" width="17.42578125" style="439" bestFit="1" customWidth="1"/>
    <col min="13065" max="13065" width="39.5703125" style="439" bestFit="1" customWidth="1"/>
    <col min="13066" max="13312" width="9.140625" style="439"/>
    <col min="13313" max="13313" width="0" style="439" hidden="1" customWidth="1"/>
    <col min="13314" max="13314" width="80.85546875" style="439" customWidth="1"/>
    <col min="13315" max="13315" width="12.42578125" style="439" bestFit="1" customWidth="1"/>
    <col min="13316" max="13316" width="11.42578125" style="439" bestFit="1" customWidth="1"/>
    <col min="13317" max="13317" width="17.85546875" style="439" bestFit="1" customWidth="1"/>
    <col min="13318" max="13318" width="9.28515625" style="439" bestFit="1" customWidth="1"/>
    <col min="13319" max="13319" width="9.28515625" style="439" customWidth="1"/>
    <col min="13320" max="13320" width="17.42578125" style="439" bestFit="1" customWidth="1"/>
    <col min="13321" max="13321" width="39.5703125" style="439" bestFit="1" customWidth="1"/>
    <col min="13322" max="13568" width="9.140625" style="439"/>
    <col min="13569" max="13569" width="0" style="439" hidden="1" customWidth="1"/>
    <col min="13570" max="13570" width="80.85546875" style="439" customWidth="1"/>
    <col min="13571" max="13571" width="12.42578125" style="439" bestFit="1" customWidth="1"/>
    <col min="13572" max="13572" width="11.42578125" style="439" bestFit="1" customWidth="1"/>
    <col min="13573" max="13573" width="17.85546875" style="439" bestFit="1" customWidth="1"/>
    <col min="13574" max="13574" width="9.28515625" style="439" bestFit="1" customWidth="1"/>
    <col min="13575" max="13575" width="9.28515625" style="439" customWidth="1"/>
    <col min="13576" max="13576" width="17.42578125" style="439" bestFit="1" customWidth="1"/>
    <col min="13577" max="13577" width="39.5703125" style="439" bestFit="1" customWidth="1"/>
    <col min="13578" max="13824" width="9.140625" style="439"/>
    <col min="13825" max="13825" width="0" style="439" hidden="1" customWidth="1"/>
    <col min="13826" max="13826" width="80.85546875" style="439" customWidth="1"/>
    <col min="13827" max="13827" width="12.42578125" style="439" bestFit="1" customWidth="1"/>
    <col min="13828" max="13828" width="11.42578125" style="439" bestFit="1" customWidth="1"/>
    <col min="13829" max="13829" width="17.85546875" style="439" bestFit="1" customWidth="1"/>
    <col min="13830" max="13830" width="9.28515625" style="439" bestFit="1" customWidth="1"/>
    <col min="13831" max="13831" width="9.28515625" style="439" customWidth="1"/>
    <col min="13832" max="13832" width="17.42578125" style="439" bestFit="1" customWidth="1"/>
    <col min="13833" max="13833" width="39.5703125" style="439" bestFit="1" customWidth="1"/>
    <col min="13834" max="14080" width="9.140625" style="439"/>
    <col min="14081" max="14081" width="0" style="439" hidden="1" customWidth="1"/>
    <col min="14082" max="14082" width="80.85546875" style="439" customWidth="1"/>
    <col min="14083" max="14083" width="12.42578125" style="439" bestFit="1" customWidth="1"/>
    <col min="14084" max="14084" width="11.42578125" style="439" bestFit="1" customWidth="1"/>
    <col min="14085" max="14085" width="17.85546875" style="439" bestFit="1" customWidth="1"/>
    <col min="14086" max="14086" width="9.28515625" style="439" bestFit="1" customWidth="1"/>
    <col min="14087" max="14087" width="9.28515625" style="439" customWidth="1"/>
    <col min="14088" max="14088" width="17.42578125" style="439" bestFit="1" customWidth="1"/>
    <col min="14089" max="14089" width="39.5703125" style="439" bestFit="1" customWidth="1"/>
    <col min="14090" max="14336" width="9.140625" style="439"/>
    <col min="14337" max="14337" width="0" style="439" hidden="1" customWidth="1"/>
    <col min="14338" max="14338" width="80.85546875" style="439" customWidth="1"/>
    <col min="14339" max="14339" width="12.42578125" style="439" bestFit="1" customWidth="1"/>
    <col min="14340" max="14340" width="11.42578125" style="439" bestFit="1" customWidth="1"/>
    <col min="14341" max="14341" width="17.85546875" style="439" bestFit="1" customWidth="1"/>
    <col min="14342" max="14342" width="9.28515625" style="439" bestFit="1" customWidth="1"/>
    <col min="14343" max="14343" width="9.28515625" style="439" customWidth="1"/>
    <col min="14344" max="14344" width="17.42578125" style="439" bestFit="1" customWidth="1"/>
    <col min="14345" max="14345" width="39.5703125" style="439" bestFit="1" customWidth="1"/>
    <col min="14346" max="14592" width="9.140625" style="439"/>
    <col min="14593" max="14593" width="0" style="439" hidden="1" customWidth="1"/>
    <col min="14594" max="14594" width="80.85546875" style="439" customWidth="1"/>
    <col min="14595" max="14595" width="12.42578125" style="439" bestFit="1" customWidth="1"/>
    <col min="14596" max="14596" width="11.42578125" style="439" bestFit="1" customWidth="1"/>
    <col min="14597" max="14597" width="17.85546875" style="439" bestFit="1" customWidth="1"/>
    <col min="14598" max="14598" width="9.28515625" style="439" bestFit="1" customWidth="1"/>
    <col min="14599" max="14599" width="9.28515625" style="439" customWidth="1"/>
    <col min="14600" max="14600" width="17.42578125" style="439" bestFit="1" customWidth="1"/>
    <col min="14601" max="14601" width="39.5703125" style="439" bestFit="1" customWidth="1"/>
    <col min="14602" max="14848" width="9.140625" style="439"/>
    <col min="14849" max="14849" width="0" style="439" hidden="1" customWidth="1"/>
    <col min="14850" max="14850" width="80.85546875" style="439" customWidth="1"/>
    <col min="14851" max="14851" width="12.42578125" style="439" bestFit="1" customWidth="1"/>
    <col min="14852" max="14852" width="11.42578125" style="439" bestFit="1" customWidth="1"/>
    <col min="14853" max="14853" width="17.85546875" style="439" bestFit="1" customWidth="1"/>
    <col min="14854" max="14854" width="9.28515625" style="439" bestFit="1" customWidth="1"/>
    <col min="14855" max="14855" width="9.28515625" style="439" customWidth="1"/>
    <col min="14856" max="14856" width="17.42578125" style="439" bestFit="1" customWidth="1"/>
    <col min="14857" max="14857" width="39.5703125" style="439" bestFit="1" customWidth="1"/>
    <col min="14858" max="15104" width="9.140625" style="439"/>
    <col min="15105" max="15105" width="0" style="439" hidden="1" customWidth="1"/>
    <col min="15106" max="15106" width="80.85546875" style="439" customWidth="1"/>
    <col min="15107" max="15107" width="12.42578125" style="439" bestFit="1" customWidth="1"/>
    <col min="15108" max="15108" width="11.42578125" style="439" bestFit="1" customWidth="1"/>
    <col min="15109" max="15109" width="17.85546875" style="439" bestFit="1" customWidth="1"/>
    <col min="15110" max="15110" width="9.28515625" style="439" bestFit="1" customWidth="1"/>
    <col min="15111" max="15111" width="9.28515625" style="439" customWidth="1"/>
    <col min="15112" max="15112" width="17.42578125" style="439" bestFit="1" customWidth="1"/>
    <col min="15113" max="15113" width="39.5703125" style="439" bestFit="1" customWidth="1"/>
    <col min="15114" max="15360" width="9.140625" style="439"/>
    <col min="15361" max="15361" width="0" style="439" hidden="1" customWidth="1"/>
    <col min="15362" max="15362" width="80.85546875" style="439" customWidth="1"/>
    <col min="15363" max="15363" width="12.42578125" style="439" bestFit="1" customWidth="1"/>
    <col min="15364" max="15364" width="11.42578125" style="439" bestFit="1" customWidth="1"/>
    <col min="15365" max="15365" width="17.85546875" style="439" bestFit="1" customWidth="1"/>
    <col min="15366" max="15366" width="9.28515625" style="439" bestFit="1" customWidth="1"/>
    <col min="15367" max="15367" width="9.28515625" style="439" customWidth="1"/>
    <col min="15368" max="15368" width="17.42578125" style="439" bestFit="1" customWidth="1"/>
    <col min="15369" max="15369" width="39.5703125" style="439" bestFit="1" customWidth="1"/>
    <col min="15370" max="15616" width="9.140625" style="439"/>
    <col min="15617" max="15617" width="0" style="439" hidden="1" customWidth="1"/>
    <col min="15618" max="15618" width="80.85546875" style="439" customWidth="1"/>
    <col min="15619" max="15619" width="12.42578125" style="439" bestFit="1" customWidth="1"/>
    <col min="15620" max="15620" width="11.42578125" style="439" bestFit="1" customWidth="1"/>
    <col min="15621" max="15621" width="17.85546875" style="439" bestFit="1" customWidth="1"/>
    <col min="15622" max="15622" width="9.28515625" style="439" bestFit="1" customWidth="1"/>
    <col min="15623" max="15623" width="9.28515625" style="439" customWidth="1"/>
    <col min="15624" max="15624" width="17.42578125" style="439" bestFit="1" customWidth="1"/>
    <col min="15625" max="15625" width="39.5703125" style="439" bestFit="1" customWidth="1"/>
    <col min="15626" max="15872" width="9.140625" style="439"/>
    <col min="15873" max="15873" width="0" style="439" hidden="1" customWidth="1"/>
    <col min="15874" max="15874" width="80.85546875" style="439" customWidth="1"/>
    <col min="15875" max="15875" width="12.42578125" style="439" bestFit="1" customWidth="1"/>
    <col min="15876" max="15876" width="11.42578125" style="439" bestFit="1" customWidth="1"/>
    <col min="15877" max="15877" width="17.85546875" style="439" bestFit="1" customWidth="1"/>
    <col min="15878" max="15878" width="9.28515625" style="439" bestFit="1" customWidth="1"/>
    <col min="15879" max="15879" width="9.28515625" style="439" customWidth="1"/>
    <col min="15880" max="15880" width="17.42578125" style="439" bestFit="1" customWidth="1"/>
    <col min="15881" max="15881" width="39.5703125" style="439" bestFit="1" customWidth="1"/>
    <col min="15882" max="16128" width="9.140625" style="439"/>
    <col min="16129" max="16129" width="0" style="439" hidden="1" customWidth="1"/>
    <col min="16130" max="16130" width="80.85546875" style="439" customWidth="1"/>
    <col min="16131" max="16131" width="12.42578125" style="439" bestFit="1" customWidth="1"/>
    <col min="16132" max="16132" width="11.42578125" style="439" bestFit="1" customWidth="1"/>
    <col min="16133" max="16133" width="17.85546875" style="439" bestFit="1" customWidth="1"/>
    <col min="16134" max="16134" width="9.28515625" style="439" bestFit="1" customWidth="1"/>
    <col min="16135" max="16135" width="9.28515625" style="439" customWidth="1"/>
    <col min="16136" max="16136" width="17.42578125" style="439" bestFit="1" customWidth="1"/>
    <col min="16137" max="16137" width="39.5703125" style="439" bestFit="1" customWidth="1"/>
    <col min="16138" max="16384" width="9.140625" style="439"/>
  </cols>
  <sheetData>
    <row r="1" spans="2:26" customFormat="1" x14ac:dyDescent="0.25">
      <c r="B1" s="126" t="s">
        <v>2</v>
      </c>
      <c r="C1" s="127"/>
      <c r="D1" s="149"/>
      <c r="E1" s="129"/>
      <c r="F1" s="130"/>
      <c r="G1" s="130"/>
      <c r="H1" s="131"/>
      <c r="I1" s="132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</row>
    <row r="2" spans="2:26" customFormat="1" x14ac:dyDescent="0.25">
      <c r="B2" s="134" t="s">
        <v>662</v>
      </c>
      <c r="C2" s="271"/>
      <c r="D2" s="440"/>
      <c r="E2" s="271"/>
      <c r="F2" s="441"/>
      <c r="G2" s="441"/>
      <c r="H2" s="150"/>
      <c r="I2" s="132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</row>
    <row r="3" spans="2:26" customFormat="1" x14ac:dyDescent="0.25">
      <c r="B3" s="22" t="s">
        <v>768</v>
      </c>
      <c r="C3" s="274"/>
      <c r="D3" s="442"/>
      <c r="E3" s="274"/>
      <c r="F3" s="443"/>
      <c r="G3" s="443"/>
      <c r="H3" s="138"/>
      <c r="I3" s="132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</row>
    <row r="4" spans="2:26" customFormat="1" x14ac:dyDescent="0.25">
      <c r="B4" s="134"/>
      <c r="C4" s="274"/>
      <c r="D4" s="442"/>
      <c r="E4" s="274"/>
      <c r="F4" s="443"/>
      <c r="G4" s="443"/>
      <c r="H4" s="138"/>
      <c r="I4" s="132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</row>
    <row r="5" spans="2:26" customFormat="1" ht="45" x14ac:dyDescent="0.25">
      <c r="B5" s="151" t="s">
        <v>4</v>
      </c>
      <c r="C5" s="48" t="s">
        <v>5</v>
      </c>
      <c r="D5" s="152" t="s">
        <v>6</v>
      </c>
      <c r="E5" s="211" t="s">
        <v>7</v>
      </c>
      <c r="F5" s="153" t="s">
        <v>8</v>
      </c>
      <c r="G5" s="154" t="s">
        <v>9</v>
      </c>
      <c r="H5" s="155" t="s">
        <v>10</v>
      </c>
      <c r="I5" s="132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</row>
    <row r="6" spans="2:26" customFormat="1" x14ac:dyDescent="0.25">
      <c r="B6" s="156" t="s">
        <v>11</v>
      </c>
      <c r="C6" s="115"/>
      <c r="D6" s="157"/>
      <c r="E6" s="115"/>
      <c r="F6" s="115"/>
      <c r="G6" s="115"/>
      <c r="H6" s="115"/>
      <c r="I6" s="132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</row>
    <row r="7" spans="2:26" customFormat="1" x14ac:dyDescent="0.25">
      <c r="B7" s="156" t="s">
        <v>12</v>
      </c>
      <c r="C7" s="115"/>
      <c r="D7" s="157"/>
      <c r="E7" s="115"/>
      <c r="F7" s="115"/>
      <c r="G7" s="115"/>
      <c r="H7" s="115"/>
      <c r="I7" s="132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</row>
    <row r="8" spans="2:26" customFormat="1" x14ac:dyDescent="0.25">
      <c r="B8" s="156" t="s">
        <v>13</v>
      </c>
      <c r="C8" s="115"/>
      <c r="D8" s="157"/>
      <c r="E8" s="115"/>
      <c r="F8" s="115"/>
      <c r="G8" s="115"/>
      <c r="H8" s="115"/>
      <c r="I8" s="132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</row>
    <row r="9" spans="2:26" customFormat="1" x14ac:dyDescent="0.25">
      <c r="B9" s="161" t="s">
        <v>663</v>
      </c>
      <c r="C9" s="162" t="s">
        <v>15</v>
      </c>
      <c r="D9" s="168">
        <v>250</v>
      </c>
      <c r="E9" s="446">
        <v>2677.91</v>
      </c>
      <c r="F9" s="445">
        <v>9.0399999999999991</v>
      </c>
      <c r="G9" s="446">
        <v>4.0949999999999998</v>
      </c>
      <c r="H9" s="162" t="s">
        <v>664</v>
      </c>
      <c r="I9" s="132"/>
      <c r="J9" s="439"/>
      <c r="K9" s="468"/>
      <c r="L9" s="439"/>
      <c r="M9" s="46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</row>
    <row r="10" spans="2:26" customFormat="1" x14ac:dyDescent="0.25">
      <c r="B10" s="161" t="s">
        <v>665</v>
      </c>
      <c r="C10" s="162" t="s">
        <v>15</v>
      </c>
      <c r="D10" s="168">
        <v>250</v>
      </c>
      <c r="E10" s="446">
        <v>2658.19</v>
      </c>
      <c r="F10" s="445">
        <v>8.9700000000000006</v>
      </c>
      <c r="G10" s="446">
        <v>3.9447999999999999</v>
      </c>
      <c r="H10" s="162" t="s">
        <v>666</v>
      </c>
      <c r="I10" s="132"/>
      <c r="J10" s="439"/>
      <c r="K10" s="468"/>
      <c r="L10" s="439"/>
      <c r="M10" s="46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</row>
    <row r="11" spans="2:26" customFormat="1" x14ac:dyDescent="0.25">
      <c r="B11" s="161" t="s">
        <v>667</v>
      </c>
      <c r="C11" s="162" t="s">
        <v>15</v>
      </c>
      <c r="D11" s="168">
        <v>250</v>
      </c>
      <c r="E11" s="446">
        <v>2655.66</v>
      </c>
      <c r="F11" s="445">
        <v>8.9700000000000006</v>
      </c>
      <c r="G11" s="446">
        <v>4.0500999999999996</v>
      </c>
      <c r="H11" s="162" t="s">
        <v>668</v>
      </c>
      <c r="I11" s="132"/>
      <c r="J11" s="439"/>
      <c r="K11" s="468"/>
      <c r="L11" s="439"/>
      <c r="M11" s="46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</row>
    <row r="12" spans="2:26" customFormat="1" x14ac:dyDescent="0.25">
      <c r="B12" s="161" t="s">
        <v>673</v>
      </c>
      <c r="C12" s="162" t="s">
        <v>230</v>
      </c>
      <c r="D12" s="168">
        <v>220</v>
      </c>
      <c r="E12" s="446">
        <v>2364.4899999999998</v>
      </c>
      <c r="F12" s="445">
        <v>7.98</v>
      </c>
      <c r="G12" s="446">
        <v>3.9196999999999997</v>
      </c>
      <c r="H12" s="162" t="s">
        <v>674</v>
      </c>
      <c r="I12" s="132"/>
      <c r="J12" s="439"/>
      <c r="K12" s="468"/>
      <c r="L12" s="439"/>
      <c r="M12" s="46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</row>
    <row r="13" spans="2:26" customFormat="1" x14ac:dyDescent="0.25">
      <c r="B13" s="161" t="s">
        <v>832</v>
      </c>
      <c r="C13" s="162" t="s">
        <v>15</v>
      </c>
      <c r="D13" s="168">
        <v>220</v>
      </c>
      <c r="E13" s="446">
        <v>2362.0100000000002</v>
      </c>
      <c r="F13" s="445">
        <v>7.97</v>
      </c>
      <c r="G13" s="446">
        <v>3.9350999999999998</v>
      </c>
      <c r="H13" s="162" t="s">
        <v>767</v>
      </c>
      <c r="I13" s="132"/>
      <c r="J13" s="439"/>
      <c r="K13" s="468"/>
      <c r="L13" s="439"/>
      <c r="M13" s="46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</row>
    <row r="14" spans="2:26" customFormat="1" x14ac:dyDescent="0.25">
      <c r="B14" s="161" t="s">
        <v>669</v>
      </c>
      <c r="C14" s="162" t="s">
        <v>15</v>
      </c>
      <c r="D14" s="168">
        <v>200</v>
      </c>
      <c r="E14" s="446">
        <v>2143.29</v>
      </c>
      <c r="F14" s="445">
        <v>7.24</v>
      </c>
      <c r="G14" s="446">
        <v>4.0100999999999996</v>
      </c>
      <c r="H14" s="162" t="s">
        <v>670</v>
      </c>
      <c r="I14" s="132"/>
      <c r="J14" s="439"/>
      <c r="K14" s="468"/>
      <c r="L14" s="439"/>
      <c r="M14" s="46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</row>
    <row r="15" spans="2:26" customFormat="1" x14ac:dyDescent="0.25">
      <c r="B15" s="161" t="s">
        <v>671</v>
      </c>
      <c r="C15" s="162" t="s">
        <v>30</v>
      </c>
      <c r="D15" s="168">
        <v>120</v>
      </c>
      <c r="E15" s="446">
        <v>1663.55</v>
      </c>
      <c r="F15" s="445">
        <v>5.62</v>
      </c>
      <c r="G15" s="446">
        <v>4.4249000000000001</v>
      </c>
      <c r="H15" s="162" t="s">
        <v>672</v>
      </c>
      <c r="I15" s="132"/>
      <c r="J15" s="439"/>
      <c r="K15" s="468"/>
      <c r="L15" s="439"/>
      <c r="M15" s="46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</row>
    <row r="16" spans="2:26" customFormat="1" x14ac:dyDescent="0.25">
      <c r="B16" s="161" t="s">
        <v>675</v>
      </c>
      <c r="C16" s="162" t="s">
        <v>15</v>
      </c>
      <c r="D16" s="168">
        <v>100</v>
      </c>
      <c r="E16" s="446">
        <v>1070.5</v>
      </c>
      <c r="F16" s="445">
        <v>3.61</v>
      </c>
      <c r="G16" s="446">
        <v>4.0100999999999996</v>
      </c>
      <c r="H16" s="162" t="s">
        <v>676</v>
      </c>
      <c r="I16" s="132"/>
      <c r="J16" s="439"/>
      <c r="K16" s="468"/>
      <c r="L16" s="439"/>
      <c r="M16" s="46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</row>
    <row r="17" spans="2:26" customFormat="1" x14ac:dyDescent="0.25">
      <c r="B17" s="161" t="s">
        <v>677</v>
      </c>
      <c r="C17" s="162" t="s">
        <v>15</v>
      </c>
      <c r="D17" s="168">
        <v>100</v>
      </c>
      <c r="E17" s="446">
        <v>1054.77</v>
      </c>
      <c r="F17" s="445">
        <v>3.56</v>
      </c>
      <c r="G17" s="446">
        <v>4.1148999999999996</v>
      </c>
      <c r="H17" s="162" t="s">
        <v>678</v>
      </c>
      <c r="I17" s="132"/>
      <c r="J17" s="439"/>
      <c r="K17" s="468"/>
      <c r="L17" s="439"/>
      <c r="M17" s="46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</row>
    <row r="18" spans="2:26" customFormat="1" x14ac:dyDescent="0.25">
      <c r="B18" s="161" t="s">
        <v>679</v>
      </c>
      <c r="C18" s="162" t="s">
        <v>15</v>
      </c>
      <c r="D18" s="168">
        <v>50</v>
      </c>
      <c r="E18" s="446">
        <v>538.19000000000005</v>
      </c>
      <c r="F18" s="445">
        <v>1.82</v>
      </c>
      <c r="G18" s="446">
        <v>3.9798</v>
      </c>
      <c r="H18" s="162" t="s">
        <v>680</v>
      </c>
      <c r="I18" s="132"/>
      <c r="J18" s="439"/>
      <c r="K18" s="468"/>
      <c r="L18" s="439"/>
      <c r="M18" s="46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</row>
    <row r="19" spans="2:26" customFormat="1" x14ac:dyDescent="0.25">
      <c r="B19" s="447" t="s">
        <v>77</v>
      </c>
      <c r="C19" s="162"/>
      <c r="D19" s="185"/>
      <c r="E19" s="177">
        <f>SUM(E9:E18)</f>
        <v>19188.559999999998</v>
      </c>
      <c r="F19" s="177">
        <f>SUM(F9:F18)</f>
        <v>64.779999999999987</v>
      </c>
      <c r="G19" s="186"/>
      <c r="H19" s="470"/>
      <c r="I19" s="132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</row>
    <row r="20" spans="2:26" customFormat="1" x14ac:dyDescent="0.25">
      <c r="B20" s="167" t="s">
        <v>352</v>
      </c>
      <c r="C20" s="162"/>
      <c r="D20" s="185"/>
      <c r="E20" s="187"/>
      <c r="F20" s="188"/>
      <c r="G20" s="186"/>
      <c r="H20" s="470"/>
      <c r="I20" s="132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</row>
    <row r="21" spans="2:26" customFormat="1" x14ac:dyDescent="0.25">
      <c r="B21" s="167" t="s">
        <v>13</v>
      </c>
      <c r="C21" s="162"/>
      <c r="D21" s="185"/>
      <c r="E21" s="187"/>
      <c r="F21" s="186"/>
      <c r="G21" s="186"/>
      <c r="H21" s="470"/>
      <c r="I21" s="132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</row>
    <row r="22" spans="2:26" customFormat="1" x14ac:dyDescent="0.25">
      <c r="B22" s="170" t="s">
        <v>681</v>
      </c>
      <c r="C22" s="162" t="s">
        <v>15</v>
      </c>
      <c r="D22" s="185">
        <v>230</v>
      </c>
      <c r="E22" s="189">
        <v>3104.3</v>
      </c>
      <c r="F22" s="190">
        <v>10.48</v>
      </c>
      <c r="G22" s="190">
        <v>4.1749000000000001</v>
      </c>
      <c r="H22" s="470" t="s">
        <v>682</v>
      </c>
      <c r="I22" s="183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</row>
    <row r="23" spans="2:26" customFormat="1" x14ac:dyDescent="0.25">
      <c r="B23" s="170" t="s">
        <v>683</v>
      </c>
      <c r="C23" s="162" t="s">
        <v>230</v>
      </c>
      <c r="D23" s="185">
        <v>300</v>
      </c>
      <c r="E23" s="189">
        <v>2970.05</v>
      </c>
      <c r="F23" s="191">
        <v>10.029999999999999</v>
      </c>
      <c r="G23" s="190">
        <v>4.2798999999999996</v>
      </c>
      <c r="H23" s="470" t="s">
        <v>684</v>
      </c>
      <c r="I23" s="183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</row>
    <row r="24" spans="2:26" customFormat="1" x14ac:dyDescent="0.25">
      <c r="B24" s="447" t="s">
        <v>77</v>
      </c>
      <c r="C24" s="162"/>
      <c r="D24" s="185"/>
      <c r="E24" s="177">
        <f>SUM(E22:E23)</f>
        <v>6074.35</v>
      </c>
      <c r="F24" s="177">
        <f>SUM(F22:F23)</f>
        <v>20.509999999999998</v>
      </c>
      <c r="G24" s="186"/>
      <c r="H24" s="470"/>
      <c r="I24" s="132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</row>
    <row r="25" spans="2:26" customFormat="1" x14ac:dyDescent="0.25">
      <c r="B25" s="454" t="s">
        <v>84</v>
      </c>
      <c r="C25" s="162"/>
      <c r="D25" s="185"/>
      <c r="E25" s="187"/>
      <c r="F25" s="187"/>
      <c r="G25" s="186"/>
      <c r="H25" s="470"/>
      <c r="I25" s="132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</row>
    <row r="26" spans="2:26" customFormat="1" x14ac:dyDescent="0.25">
      <c r="B26" s="454" t="s">
        <v>83</v>
      </c>
      <c r="C26" s="162"/>
      <c r="D26" s="185"/>
      <c r="E26" s="187"/>
      <c r="F26" s="187"/>
      <c r="G26" s="186"/>
      <c r="H26" s="470"/>
      <c r="I26" s="132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</row>
    <row r="27" spans="2:26" customFormat="1" x14ac:dyDescent="0.25">
      <c r="B27" s="453" t="s">
        <v>383</v>
      </c>
      <c r="C27" s="162" t="s">
        <v>88</v>
      </c>
      <c r="D27" s="185">
        <v>600000</v>
      </c>
      <c r="E27" s="189">
        <v>599.54999999999995</v>
      </c>
      <c r="F27" s="189">
        <v>2.02</v>
      </c>
      <c r="G27" s="190">
        <v>3.4015999999999997</v>
      </c>
      <c r="H27" s="470" t="s">
        <v>384</v>
      </c>
      <c r="I27" s="132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</row>
    <row r="28" spans="2:26" customFormat="1" x14ac:dyDescent="0.25">
      <c r="B28" s="447" t="s">
        <v>77</v>
      </c>
      <c r="C28" s="162"/>
      <c r="D28" s="185"/>
      <c r="E28" s="192">
        <f>SUM(E27:E27)</f>
        <v>599.54999999999995</v>
      </c>
      <c r="F28" s="192">
        <f>SUM(F27:F27)</f>
        <v>2.02</v>
      </c>
      <c r="G28" s="186"/>
      <c r="H28" s="470"/>
      <c r="I28" s="132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</row>
    <row r="29" spans="2:26" customFormat="1" x14ac:dyDescent="0.25">
      <c r="B29" s="156" t="s">
        <v>98</v>
      </c>
      <c r="C29" s="43"/>
      <c r="D29" s="171"/>
      <c r="E29" s="471"/>
      <c r="F29" s="193"/>
      <c r="G29" s="193"/>
      <c r="H29" s="194"/>
      <c r="I29" s="195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39"/>
    </row>
    <row r="30" spans="2:26" customFormat="1" x14ac:dyDescent="0.25">
      <c r="B30" s="156" t="s">
        <v>648</v>
      </c>
      <c r="C30" s="43"/>
      <c r="D30" s="171"/>
      <c r="E30" s="172">
        <v>3739.13</v>
      </c>
      <c r="F30" s="458">
        <v>12.62</v>
      </c>
      <c r="G30" s="446"/>
      <c r="H30" s="173"/>
      <c r="I30" s="183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39"/>
    </row>
    <row r="31" spans="2:26" customFormat="1" x14ac:dyDescent="0.25">
      <c r="B31" s="156" t="s">
        <v>100</v>
      </c>
      <c r="C31" s="43"/>
      <c r="D31" s="171"/>
      <c r="E31" s="172">
        <v>17.59</v>
      </c>
      <c r="F31" s="458">
        <v>7.0000000000000007E-2</v>
      </c>
      <c r="G31" s="446"/>
      <c r="H31" s="173"/>
      <c r="I31" s="183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</row>
    <row r="32" spans="2:26" customFormat="1" x14ac:dyDescent="0.25">
      <c r="B32" s="174" t="s">
        <v>101</v>
      </c>
      <c r="C32" s="175"/>
      <c r="D32" s="176"/>
      <c r="E32" s="177">
        <f>E19+E30+E31+E24+E28</f>
        <v>29619.179999999997</v>
      </c>
      <c r="F32" s="177">
        <f>F19+F30+F31+F24+F28</f>
        <v>99.999999999999986</v>
      </c>
      <c r="G32" s="178"/>
      <c r="H32" s="179"/>
      <c r="I32" s="132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</row>
    <row r="33" spans="2:26" customFormat="1" x14ac:dyDescent="0.25">
      <c r="B33" s="161" t="s">
        <v>203</v>
      </c>
      <c r="C33" s="304"/>
      <c r="D33" s="305"/>
      <c r="E33" s="180"/>
      <c r="F33" s="459"/>
      <c r="G33" s="459"/>
      <c r="H33" s="181"/>
      <c r="I33" s="132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</row>
    <row r="34" spans="2:26" customFormat="1" x14ac:dyDescent="0.25">
      <c r="B34" s="537" t="s">
        <v>103</v>
      </c>
      <c r="C34" s="506"/>
      <c r="D34" s="506"/>
      <c r="E34" s="506"/>
      <c r="F34" s="506"/>
      <c r="G34" s="506"/>
      <c r="H34" s="538"/>
      <c r="I34" s="182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</row>
    <row r="35" spans="2:26" customFormat="1" x14ac:dyDescent="0.25">
      <c r="B35" s="488" t="s">
        <v>104</v>
      </c>
      <c r="C35" s="483"/>
      <c r="D35" s="483"/>
      <c r="E35" s="483"/>
      <c r="F35" s="483"/>
      <c r="G35" s="483"/>
      <c r="H35" s="489"/>
      <c r="I35" s="182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</row>
    <row r="36" spans="2:26" customFormat="1" x14ac:dyDescent="0.25">
      <c r="B36" s="537" t="s">
        <v>105</v>
      </c>
      <c r="C36" s="506"/>
      <c r="D36" s="506"/>
      <c r="E36" s="506"/>
      <c r="F36" s="506"/>
      <c r="G36" s="506"/>
      <c r="H36" s="538"/>
      <c r="I36" s="182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</row>
    <row r="37" spans="2:26" customFormat="1" x14ac:dyDescent="0.25">
      <c r="B37" s="537" t="s">
        <v>685</v>
      </c>
      <c r="C37" s="506"/>
      <c r="D37" s="506"/>
      <c r="E37" s="506"/>
      <c r="F37" s="506"/>
      <c r="G37" s="506"/>
      <c r="H37" s="538"/>
      <c r="I37" s="182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</row>
    <row r="40" spans="2:26" x14ac:dyDescent="0.25">
      <c r="E40" s="468"/>
    </row>
  </sheetData>
  <mergeCells count="3">
    <mergeCell ref="B36:H36"/>
    <mergeCell ref="B34:H34"/>
    <mergeCell ref="B37:H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98" hidden="1" customWidth="1"/>
    <col min="2" max="2" width="60.85546875" style="196" customWidth="1"/>
    <col min="3" max="3" width="27" style="196" customWidth="1"/>
    <col min="4" max="4" width="16.28515625" style="196" customWidth="1"/>
    <col min="5" max="7" width="15.42578125" style="196" customWidth="1"/>
    <col min="8" max="8" width="16.28515625" style="270" customWidth="1"/>
    <col min="9" max="9" width="15.140625" style="197" bestFit="1" customWidth="1"/>
    <col min="10" max="10" width="30.28515625" style="198" bestFit="1" customWidth="1"/>
    <col min="11" max="13" width="9.140625" style="198" customWidth="1"/>
    <col min="14" max="256" width="9.140625" style="198"/>
    <col min="257" max="257" width="0" style="198" hidden="1" customWidth="1"/>
    <col min="258" max="258" width="60.85546875" style="198" customWidth="1"/>
    <col min="259" max="259" width="27" style="198" customWidth="1"/>
    <col min="260" max="260" width="16.28515625" style="198" customWidth="1"/>
    <col min="261" max="263" width="15.42578125" style="198" customWidth="1"/>
    <col min="264" max="264" width="16.28515625" style="198" customWidth="1"/>
    <col min="265" max="265" width="15.140625" style="198" bestFit="1" customWidth="1"/>
    <col min="266" max="266" width="30.28515625" style="198" bestFit="1" customWidth="1"/>
    <col min="267" max="269" width="9.140625" style="198" customWidth="1"/>
    <col min="270" max="512" width="9.140625" style="198"/>
    <col min="513" max="513" width="0" style="198" hidden="1" customWidth="1"/>
    <col min="514" max="514" width="60.85546875" style="198" customWidth="1"/>
    <col min="515" max="515" width="27" style="198" customWidth="1"/>
    <col min="516" max="516" width="16.28515625" style="198" customWidth="1"/>
    <col min="517" max="519" width="15.42578125" style="198" customWidth="1"/>
    <col min="520" max="520" width="16.28515625" style="198" customWidth="1"/>
    <col min="521" max="521" width="15.140625" style="198" bestFit="1" customWidth="1"/>
    <col min="522" max="522" width="30.28515625" style="198" bestFit="1" customWidth="1"/>
    <col min="523" max="525" width="9.140625" style="198" customWidth="1"/>
    <col min="526" max="768" width="9.140625" style="198"/>
    <col min="769" max="769" width="0" style="198" hidden="1" customWidth="1"/>
    <col min="770" max="770" width="60.85546875" style="198" customWidth="1"/>
    <col min="771" max="771" width="27" style="198" customWidth="1"/>
    <col min="772" max="772" width="16.28515625" style="198" customWidth="1"/>
    <col min="773" max="775" width="15.42578125" style="198" customWidth="1"/>
    <col min="776" max="776" width="16.28515625" style="198" customWidth="1"/>
    <col min="777" max="777" width="15.140625" style="198" bestFit="1" customWidth="1"/>
    <col min="778" max="778" width="30.28515625" style="198" bestFit="1" customWidth="1"/>
    <col min="779" max="781" width="9.140625" style="198" customWidth="1"/>
    <col min="782" max="1024" width="9.140625" style="198"/>
    <col min="1025" max="1025" width="0" style="198" hidden="1" customWidth="1"/>
    <col min="1026" max="1026" width="60.85546875" style="198" customWidth="1"/>
    <col min="1027" max="1027" width="27" style="198" customWidth="1"/>
    <col min="1028" max="1028" width="16.28515625" style="198" customWidth="1"/>
    <col min="1029" max="1031" width="15.42578125" style="198" customWidth="1"/>
    <col min="1032" max="1032" width="16.28515625" style="198" customWidth="1"/>
    <col min="1033" max="1033" width="15.140625" style="198" bestFit="1" customWidth="1"/>
    <col min="1034" max="1034" width="30.28515625" style="198" bestFit="1" customWidth="1"/>
    <col min="1035" max="1037" width="9.140625" style="198" customWidth="1"/>
    <col min="1038" max="1280" width="9.140625" style="198"/>
    <col min="1281" max="1281" width="0" style="198" hidden="1" customWidth="1"/>
    <col min="1282" max="1282" width="60.85546875" style="198" customWidth="1"/>
    <col min="1283" max="1283" width="27" style="198" customWidth="1"/>
    <col min="1284" max="1284" width="16.28515625" style="198" customWidth="1"/>
    <col min="1285" max="1287" width="15.42578125" style="198" customWidth="1"/>
    <col min="1288" max="1288" width="16.28515625" style="198" customWidth="1"/>
    <col min="1289" max="1289" width="15.140625" style="198" bestFit="1" customWidth="1"/>
    <col min="1290" max="1290" width="30.28515625" style="198" bestFit="1" customWidth="1"/>
    <col min="1291" max="1293" width="9.140625" style="198" customWidth="1"/>
    <col min="1294" max="1536" width="9.140625" style="198"/>
    <col min="1537" max="1537" width="0" style="198" hidden="1" customWidth="1"/>
    <col min="1538" max="1538" width="60.85546875" style="198" customWidth="1"/>
    <col min="1539" max="1539" width="27" style="198" customWidth="1"/>
    <col min="1540" max="1540" width="16.28515625" style="198" customWidth="1"/>
    <col min="1541" max="1543" width="15.42578125" style="198" customWidth="1"/>
    <col min="1544" max="1544" width="16.28515625" style="198" customWidth="1"/>
    <col min="1545" max="1545" width="15.140625" style="198" bestFit="1" customWidth="1"/>
    <col min="1546" max="1546" width="30.28515625" style="198" bestFit="1" customWidth="1"/>
    <col min="1547" max="1549" width="9.140625" style="198" customWidth="1"/>
    <col min="1550" max="1792" width="9.140625" style="198"/>
    <col min="1793" max="1793" width="0" style="198" hidden="1" customWidth="1"/>
    <col min="1794" max="1794" width="60.85546875" style="198" customWidth="1"/>
    <col min="1795" max="1795" width="27" style="198" customWidth="1"/>
    <col min="1796" max="1796" width="16.28515625" style="198" customWidth="1"/>
    <col min="1797" max="1799" width="15.42578125" style="198" customWidth="1"/>
    <col min="1800" max="1800" width="16.28515625" style="198" customWidth="1"/>
    <col min="1801" max="1801" width="15.140625" style="198" bestFit="1" customWidth="1"/>
    <col min="1802" max="1802" width="30.28515625" style="198" bestFit="1" customWidth="1"/>
    <col min="1803" max="1805" width="9.140625" style="198" customWidth="1"/>
    <col min="1806" max="2048" width="9.140625" style="198"/>
    <col min="2049" max="2049" width="0" style="198" hidden="1" customWidth="1"/>
    <col min="2050" max="2050" width="60.85546875" style="198" customWidth="1"/>
    <col min="2051" max="2051" width="27" style="198" customWidth="1"/>
    <col min="2052" max="2052" width="16.28515625" style="198" customWidth="1"/>
    <col min="2053" max="2055" width="15.42578125" style="198" customWidth="1"/>
    <col min="2056" max="2056" width="16.28515625" style="198" customWidth="1"/>
    <col min="2057" max="2057" width="15.140625" style="198" bestFit="1" customWidth="1"/>
    <col min="2058" max="2058" width="30.28515625" style="198" bestFit="1" customWidth="1"/>
    <col min="2059" max="2061" width="9.140625" style="198" customWidth="1"/>
    <col min="2062" max="2304" width="9.140625" style="198"/>
    <col min="2305" max="2305" width="0" style="198" hidden="1" customWidth="1"/>
    <col min="2306" max="2306" width="60.85546875" style="198" customWidth="1"/>
    <col min="2307" max="2307" width="27" style="198" customWidth="1"/>
    <col min="2308" max="2308" width="16.28515625" style="198" customWidth="1"/>
    <col min="2309" max="2311" width="15.42578125" style="198" customWidth="1"/>
    <col min="2312" max="2312" width="16.28515625" style="198" customWidth="1"/>
    <col min="2313" max="2313" width="15.140625" style="198" bestFit="1" customWidth="1"/>
    <col min="2314" max="2314" width="30.28515625" style="198" bestFit="1" customWidth="1"/>
    <col min="2315" max="2317" width="9.140625" style="198" customWidth="1"/>
    <col min="2318" max="2560" width="9.140625" style="198"/>
    <col min="2561" max="2561" width="0" style="198" hidden="1" customWidth="1"/>
    <col min="2562" max="2562" width="60.85546875" style="198" customWidth="1"/>
    <col min="2563" max="2563" width="27" style="198" customWidth="1"/>
    <col min="2564" max="2564" width="16.28515625" style="198" customWidth="1"/>
    <col min="2565" max="2567" width="15.42578125" style="198" customWidth="1"/>
    <col min="2568" max="2568" width="16.28515625" style="198" customWidth="1"/>
    <col min="2569" max="2569" width="15.140625" style="198" bestFit="1" customWidth="1"/>
    <col min="2570" max="2570" width="30.28515625" style="198" bestFit="1" customWidth="1"/>
    <col min="2571" max="2573" width="9.140625" style="198" customWidth="1"/>
    <col min="2574" max="2816" width="9.140625" style="198"/>
    <col min="2817" max="2817" width="0" style="198" hidden="1" customWidth="1"/>
    <col min="2818" max="2818" width="60.85546875" style="198" customWidth="1"/>
    <col min="2819" max="2819" width="27" style="198" customWidth="1"/>
    <col min="2820" max="2820" width="16.28515625" style="198" customWidth="1"/>
    <col min="2821" max="2823" width="15.42578125" style="198" customWidth="1"/>
    <col min="2824" max="2824" width="16.28515625" style="198" customWidth="1"/>
    <col min="2825" max="2825" width="15.140625" style="198" bestFit="1" customWidth="1"/>
    <col min="2826" max="2826" width="30.28515625" style="198" bestFit="1" customWidth="1"/>
    <col min="2827" max="2829" width="9.140625" style="198" customWidth="1"/>
    <col min="2830" max="3072" width="9.140625" style="198"/>
    <col min="3073" max="3073" width="0" style="198" hidden="1" customWidth="1"/>
    <col min="3074" max="3074" width="60.85546875" style="198" customWidth="1"/>
    <col min="3075" max="3075" width="27" style="198" customWidth="1"/>
    <col min="3076" max="3076" width="16.28515625" style="198" customWidth="1"/>
    <col min="3077" max="3079" width="15.42578125" style="198" customWidth="1"/>
    <col min="3080" max="3080" width="16.28515625" style="198" customWidth="1"/>
    <col min="3081" max="3081" width="15.140625" style="198" bestFit="1" customWidth="1"/>
    <col min="3082" max="3082" width="30.28515625" style="198" bestFit="1" customWidth="1"/>
    <col min="3083" max="3085" width="9.140625" style="198" customWidth="1"/>
    <col min="3086" max="3328" width="9.140625" style="198"/>
    <col min="3329" max="3329" width="0" style="198" hidden="1" customWidth="1"/>
    <col min="3330" max="3330" width="60.85546875" style="198" customWidth="1"/>
    <col min="3331" max="3331" width="27" style="198" customWidth="1"/>
    <col min="3332" max="3332" width="16.28515625" style="198" customWidth="1"/>
    <col min="3333" max="3335" width="15.42578125" style="198" customWidth="1"/>
    <col min="3336" max="3336" width="16.28515625" style="198" customWidth="1"/>
    <col min="3337" max="3337" width="15.140625" style="198" bestFit="1" customWidth="1"/>
    <col min="3338" max="3338" width="30.28515625" style="198" bestFit="1" customWidth="1"/>
    <col min="3339" max="3341" width="9.140625" style="198" customWidth="1"/>
    <col min="3342" max="3584" width="9.140625" style="198"/>
    <col min="3585" max="3585" width="0" style="198" hidden="1" customWidth="1"/>
    <col min="3586" max="3586" width="60.85546875" style="198" customWidth="1"/>
    <col min="3587" max="3587" width="27" style="198" customWidth="1"/>
    <col min="3588" max="3588" width="16.28515625" style="198" customWidth="1"/>
    <col min="3589" max="3591" width="15.42578125" style="198" customWidth="1"/>
    <col min="3592" max="3592" width="16.28515625" style="198" customWidth="1"/>
    <col min="3593" max="3593" width="15.140625" style="198" bestFit="1" customWidth="1"/>
    <col min="3594" max="3594" width="30.28515625" style="198" bestFit="1" customWidth="1"/>
    <col min="3595" max="3597" width="9.140625" style="198" customWidth="1"/>
    <col min="3598" max="3840" width="9.140625" style="198"/>
    <col min="3841" max="3841" width="0" style="198" hidden="1" customWidth="1"/>
    <col min="3842" max="3842" width="60.85546875" style="198" customWidth="1"/>
    <col min="3843" max="3843" width="27" style="198" customWidth="1"/>
    <col min="3844" max="3844" width="16.28515625" style="198" customWidth="1"/>
    <col min="3845" max="3847" width="15.42578125" style="198" customWidth="1"/>
    <col min="3848" max="3848" width="16.28515625" style="198" customWidth="1"/>
    <col min="3849" max="3849" width="15.140625" style="198" bestFit="1" customWidth="1"/>
    <col min="3850" max="3850" width="30.28515625" style="198" bestFit="1" customWidth="1"/>
    <col min="3851" max="3853" width="9.140625" style="198" customWidth="1"/>
    <col min="3854" max="4096" width="9.140625" style="198"/>
    <col min="4097" max="4097" width="0" style="198" hidden="1" customWidth="1"/>
    <col min="4098" max="4098" width="60.85546875" style="198" customWidth="1"/>
    <col min="4099" max="4099" width="27" style="198" customWidth="1"/>
    <col min="4100" max="4100" width="16.28515625" style="198" customWidth="1"/>
    <col min="4101" max="4103" width="15.42578125" style="198" customWidth="1"/>
    <col min="4104" max="4104" width="16.28515625" style="198" customWidth="1"/>
    <col min="4105" max="4105" width="15.140625" style="198" bestFit="1" customWidth="1"/>
    <col min="4106" max="4106" width="30.28515625" style="198" bestFit="1" customWidth="1"/>
    <col min="4107" max="4109" width="9.140625" style="198" customWidth="1"/>
    <col min="4110" max="4352" width="9.140625" style="198"/>
    <col min="4353" max="4353" width="0" style="198" hidden="1" customWidth="1"/>
    <col min="4354" max="4354" width="60.85546875" style="198" customWidth="1"/>
    <col min="4355" max="4355" width="27" style="198" customWidth="1"/>
    <col min="4356" max="4356" width="16.28515625" style="198" customWidth="1"/>
    <col min="4357" max="4359" width="15.42578125" style="198" customWidth="1"/>
    <col min="4360" max="4360" width="16.28515625" style="198" customWidth="1"/>
    <col min="4361" max="4361" width="15.140625" style="198" bestFit="1" customWidth="1"/>
    <col min="4362" max="4362" width="30.28515625" style="198" bestFit="1" customWidth="1"/>
    <col min="4363" max="4365" width="9.140625" style="198" customWidth="1"/>
    <col min="4366" max="4608" width="9.140625" style="198"/>
    <col min="4609" max="4609" width="0" style="198" hidden="1" customWidth="1"/>
    <col min="4610" max="4610" width="60.85546875" style="198" customWidth="1"/>
    <col min="4611" max="4611" width="27" style="198" customWidth="1"/>
    <col min="4612" max="4612" width="16.28515625" style="198" customWidth="1"/>
    <col min="4613" max="4615" width="15.42578125" style="198" customWidth="1"/>
    <col min="4616" max="4616" width="16.28515625" style="198" customWidth="1"/>
    <col min="4617" max="4617" width="15.140625" style="198" bestFit="1" customWidth="1"/>
    <col min="4618" max="4618" width="30.28515625" style="198" bestFit="1" customWidth="1"/>
    <col min="4619" max="4621" width="9.140625" style="198" customWidth="1"/>
    <col min="4622" max="4864" width="9.140625" style="198"/>
    <col min="4865" max="4865" width="0" style="198" hidden="1" customWidth="1"/>
    <col min="4866" max="4866" width="60.85546875" style="198" customWidth="1"/>
    <col min="4867" max="4867" width="27" style="198" customWidth="1"/>
    <col min="4868" max="4868" width="16.28515625" style="198" customWidth="1"/>
    <col min="4869" max="4871" width="15.42578125" style="198" customWidth="1"/>
    <col min="4872" max="4872" width="16.28515625" style="198" customWidth="1"/>
    <col min="4873" max="4873" width="15.140625" style="198" bestFit="1" customWidth="1"/>
    <col min="4874" max="4874" width="30.28515625" style="198" bestFit="1" customWidth="1"/>
    <col min="4875" max="4877" width="9.140625" style="198" customWidth="1"/>
    <col min="4878" max="5120" width="9.140625" style="198"/>
    <col min="5121" max="5121" width="0" style="198" hidden="1" customWidth="1"/>
    <col min="5122" max="5122" width="60.85546875" style="198" customWidth="1"/>
    <col min="5123" max="5123" width="27" style="198" customWidth="1"/>
    <col min="5124" max="5124" width="16.28515625" style="198" customWidth="1"/>
    <col min="5125" max="5127" width="15.42578125" style="198" customWidth="1"/>
    <col min="5128" max="5128" width="16.28515625" style="198" customWidth="1"/>
    <col min="5129" max="5129" width="15.140625" style="198" bestFit="1" customWidth="1"/>
    <col min="5130" max="5130" width="30.28515625" style="198" bestFit="1" customWidth="1"/>
    <col min="5131" max="5133" width="9.140625" style="198" customWidth="1"/>
    <col min="5134" max="5376" width="9.140625" style="198"/>
    <col min="5377" max="5377" width="0" style="198" hidden="1" customWidth="1"/>
    <col min="5378" max="5378" width="60.85546875" style="198" customWidth="1"/>
    <col min="5379" max="5379" width="27" style="198" customWidth="1"/>
    <col min="5380" max="5380" width="16.28515625" style="198" customWidth="1"/>
    <col min="5381" max="5383" width="15.42578125" style="198" customWidth="1"/>
    <col min="5384" max="5384" width="16.28515625" style="198" customWidth="1"/>
    <col min="5385" max="5385" width="15.140625" style="198" bestFit="1" customWidth="1"/>
    <col min="5386" max="5386" width="30.28515625" style="198" bestFit="1" customWidth="1"/>
    <col min="5387" max="5389" width="9.140625" style="198" customWidth="1"/>
    <col min="5390" max="5632" width="9.140625" style="198"/>
    <col min="5633" max="5633" width="0" style="198" hidden="1" customWidth="1"/>
    <col min="5634" max="5634" width="60.85546875" style="198" customWidth="1"/>
    <col min="5635" max="5635" width="27" style="198" customWidth="1"/>
    <col min="5636" max="5636" width="16.28515625" style="198" customWidth="1"/>
    <col min="5637" max="5639" width="15.42578125" style="198" customWidth="1"/>
    <col min="5640" max="5640" width="16.28515625" style="198" customWidth="1"/>
    <col min="5641" max="5641" width="15.140625" style="198" bestFit="1" customWidth="1"/>
    <col min="5642" max="5642" width="30.28515625" style="198" bestFit="1" customWidth="1"/>
    <col min="5643" max="5645" width="9.140625" style="198" customWidth="1"/>
    <col min="5646" max="5888" width="9.140625" style="198"/>
    <col min="5889" max="5889" width="0" style="198" hidden="1" customWidth="1"/>
    <col min="5890" max="5890" width="60.85546875" style="198" customWidth="1"/>
    <col min="5891" max="5891" width="27" style="198" customWidth="1"/>
    <col min="5892" max="5892" width="16.28515625" style="198" customWidth="1"/>
    <col min="5893" max="5895" width="15.42578125" style="198" customWidth="1"/>
    <col min="5896" max="5896" width="16.28515625" style="198" customWidth="1"/>
    <col min="5897" max="5897" width="15.140625" style="198" bestFit="1" customWidth="1"/>
    <col min="5898" max="5898" width="30.28515625" style="198" bestFit="1" customWidth="1"/>
    <col min="5899" max="5901" width="9.140625" style="198" customWidth="1"/>
    <col min="5902" max="6144" width="9.140625" style="198"/>
    <col min="6145" max="6145" width="0" style="198" hidden="1" customWidth="1"/>
    <col min="6146" max="6146" width="60.85546875" style="198" customWidth="1"/>
    <col min="6147" max="6147" width="27" style="198" customWidth="1"/>
    <col min="6148" max="6148" width="16.28515625" style="198" customWidth="1"/>
    <col min="6149" max="6151" width="15.42578125" style="198" customWidth="1"/>
    <col min="6152" max="6152" width="16.28515625" style="198" customWidth="1"/>
    <col min="6153" max="6153" width="15.140625" style="198" bestFit="1" customWidth="1"/>
    <col min="6154" max="6154" width="30.28515625" style="198" bestFit="1" customWidth="1"/>
    <col min="6155" max="6157" width="9.140625" style="198" customWidth="1"/>
    <col min="6158" max="6400" width="9.140625" style="198"/>
    <col min="6401" max="6401" width="0" style="198" hidden="1" customWidth="1"/>
    <col min="6402" max="6402" width="60.85546875" style="198" customWidth="1"/>
    <col min="6403" max="6403" width="27" style="198" customWidth="1"/>
    <col min="6404" max="6404" width="16.28515625" style="198" customWidth="1"/>
    <col min="6405" max="6407" width="15.42578125" style="198" customWidth="1"/>
    <col min="6408" max="6408" width="16.28515625" style="198" customWidth="1"/>
    <col min="6409" max="6409" width="15.140625" style="198" bestFit="1" customWidth="1"/>
    <col min="6410" max="6410" width="30.28515625" style="198" bestFit="1" customWidth="1"/>
    <col min="6411" max="6413" width="9.140625" style="198" customWidth="1"/>
    <col min="6414" max="6656" width="9.140625" style="198"/>
    <col min="6657" max="6657" width="0" style="198" hidden="1" customWidth="1"/>
    <col min="6658" max="6658" width="60.85546875" style="198" customWidth="1"/>
    <col min="6659" max="6659" width="27" style="198" customWidth="1"/>
    <col min="6660" max="6660" width="16.28515625" style="198" customWidth="1"/>
    <col min="6661" max="6663" width="15.42578125" style="198" customWidth="1"/>
    <col min="6664" max="6664" width="16.28515625" style="198" customWidth="1"/>
    <col min="6665" max="6665" width="15.140625" style="198" bestFit="1" customWidth="1"/>
    <col min="6666" max="6666" width="30.28515625" style="198" bestFit="1" customWidth="1"/>
    <col min="6667" max="6669" width="9.140625" style="198" customWidth="1"/>
    <col min="6670" max="6912" width="9.140625" style="198"/>
    <col min="6913" max="6913" width="0" style="198" hidden="1" customWidth="1"/>
    <col min="6914" max="6914" width="60.85546875" style="198" customWidth="1"/>
    <col min="6915" max="6915" width="27" style="198" customWidth="1"/>
    <col min="6916" max="6916" width="16.28515625" style="198" customWidth="1"/>
    <col min="6917" max="6919" width="15.42578125" style="198" customWidth="1"/>
    <col min="6920" max="6920" width="16.28515625" style="198" customWidth="1"/>
    <col min="6921" max="6921" width="15.140625" style="198" bestFit="1" customWidth="1"/>
    <col min="6922" max="6922" width="30.28515625" style="198" bestFit="1" customWidth="1"/>
    <col min="6923" max="6925" width="9.140625" style="198" customWidth="1"/>
    <col min="6926" max="7168" width="9.140625" style="198"/>
    <col min="7169" max="7169" width="0" style="198" hidden="1" customWidth="1"/>
    <col min="7170" max="7170" width="60.85546875" style="198" customWidth="1"/>
    <col min="7171" max="7171" width="27" style="198" customWidth="1"/>
    <col min="7172" max="7172" width="16.28515625" style="198" customWidth="1"/>
    <col min="7173" max="7175" width="15.42578125" style="198" customWidth="1"/>
    <col min="7176" max="7176" width="16.28515625" style="198" customWidth="1"/>
    <col min="7177" max="7177" width="15.140625" style="198" bestFit="1" customWidth="1"/>
    <col min="7178" max="7178" width="30.28515625" style="198" bestFit="1" customWidth="1"/>
    <col min="7179" max="7181" width="9.140625" style="198" customWidth="1"/>
    <col min="7182" max="7424" width="9.140625" style="198"/>
    <col min="7425" max="7425" width="0" style="198" hidden="1" customWidth="1"/>
    <col min="7426" max="7426" width="60.85546875" style="198" customWidth="1"/>
    <col min="7427" max="7427" width="27" style="198" customWidth="1"/>
    <col min="7428" max="7428" width="16.28515625" style="198" customWidth="1"/>
    <col min="7429" max="7431" width="15.42578125" style="198" customWidth="1"/>
    <col min="7432" max="7432" width="16.28515625" style="198" customWidth="1"/>
    <col min="7433" max="7433" width="15.140625" style="198" bestFit="1" customWidth="1"/>
    <col min="7434" max="7434" width="30.28515625" style="198" bestFit="1" customWidth="1"/>
    <col min="7435" max="7437" width="9.140625" style="198" customWidth="1"/>
    <col min="7438" max="7680" width="9.140625" style="198"/>
    <col min="7681" max="7681" width="0" style="198" hidden="1" customWidth="1"/>
    <col min="7682" max="7682" width="60.85546875" style="198" customWidth="1"/>
    <col min="7683" max="7683" width="27" style="198" customWidth="1"/>
    <col min="7684" max="7684" width="16.28515625" style="198" customWidth="1"/>
    <col min="7685" max="7687" width="15.42578125" style="198" customWidth="1"/>
    <col min="7688" max="7688" width="16.28515625" style="198" customWidth="1"/>
    <col min="7689" max="7689" width="15.140625" style="198" bestFit="1" customWidth="1"/>
    <col min="7690" max="7690" width="30.28515625" style="198" bestFit="1" customWidth="1"/>
    <col min="7691" max="7693" width="9.140625" style="198" customWidth="1"/>
    <col min="7694" max="7936" width="9.140625" style="198"/>
    <col min="7937" max="7937" width="0" style="198" hidden="1" customWidth="1"/>
    <col min="7938" max="7938" width="60.85546875" style="198" customWidth="1"/>
    <col min="7939" max="7939" width="27" style="198" customWidth="1"/>
    <col min="7940" max="7940" width="16.28515625" style="198" customWidth="1"/>
    <col min="7941" max="7943" width="15.42578125" style="198" customWidth="1"/>
    <col min="7944" max="7944" width="16.28515625" style="198" customWidth="1"/>
    <col min="7945" max="7945" width="15.140625" style="198" bestFit="1" customWidth="1"/>
    <col min="7946" max="7946" width="30.28515625" style="198" bestFit="1" customWidth="1"/>
    <col min="7947" max="7949" width="9.140625" style="198" customWidth="1"/>
    <col min="7950" max="8192" width="9.140625" style="198"/>
    <col min="8193" max="8193" width="0" style="198" hidden="1" customWidth="1"/>
    <col min="8194" max="8194" width="60.85546875" style="198" customWidth="1"/>
    <col min="8195" max="8195" width="27" style="198" customWidth="1"/>
    <col min="8196" max="8196" width="16.28515625" style="198" customWidth="1"/>
    <col min="8197" max="8199" width="15.42578125" style="198" customWidth="1"/>
    <col min="8200" max="8200" width="16.28515625" style="198" customWidth="1"/>
    <col min="8201" max="8201" width="15.140625" style="198" bestFit="1" customWidth="1"/>
    <col min="8202" max="8202" width="30.28515625" style="198" bestFit="1" customWidth="1"/>
    <col min="8203" max="8205" width="9.140625" style="198" customWidth="1"/>
    <col min="8206" max="8448" width="9.140625" style="198"/>
    <col min="8449" max="8449" width="0" style="198" hidden="1" customWidth="1"/>
    <col min="8450" max="8450" width="60.85546875" style="198" customWidth="1"/>
    <col min="8451" max="8451" width="27" style="198" customWidth="1"/>
    <col min="8452" max="8452" width="16.28515625" style="198" customWidth="1"/>
    <col min="8453" max="8455" width="15.42578125" style="198" customWidth="1"/>
    <col min="8456" max="8456" width="16.28515625" style="198" customWidth="1"/>
    <col min="8457" max="8457" width="15.140625" style="198" bestFit="1" customWidth="1"/>
    <col min="8458" max="8458" width="30.28515625" style="198" bestFit="1" customWidth="1"/>
    <col min="8459" max="8461" width="9.140625" style="198" customWidth="1"/>
    <col min="8462" max="8704" width="9.140625" style="198"/>
    <col min="8705" max="8705" width="0" style="198" hidden="1" customWidth="1"/>
    <col min="8706" max="8706" width="60.85546875" style="198" customWidth="1"/>
    <col min="8707" max="8707" width="27" style="198" customWidth="1"/>
    <col min="8708" max="8708" width="16.28515625" style="198" customWidth="1"/>
    <col min="8709" max="8711" width="15.42578125" style="198" customWidth="1"/>
    <col min="8712" max="8712" width="16.28515625" style="198" customWidth="1"/>
    <col min="8713" max="8713" width="15.140625" style="198" bestFit="1" customWidth="1"/>
    <col min="8714" max="8714" width="30.28515625" style="198" bestFit="1" customWidth="1"/>
    <col min="8715" max="8717" width="9.140625" style="198" customWidth="1"/>
    <col min="8718" max="8960" width="9.140625" style="198"/>
    <col min="8961" max="8961" width="0" style="198" hidden="1" customWidth="1"/>
    <col min="8962" max="8962" width="60.85546875" style="198" customWidth="1"/>
    <col min="8963" max="8963" width="27" style="198" customWidth="1"/>
    <col min="8964" max="8964" width="16.28515625" style="198" customWidth="1"/>
    <col min="8965" max="8967" width="15.42578125" style="198" customWidth="1"/>
    <col min="8968" max="8968" width="16.28515625" style="198" customWidth="1"/>
    <col min="8969" max="8969" width="15.140625" style="198" bestFit="1" customWidth="1"/>
    <col min="8970" max="8970" width="30.28515625" style="198" bestFit="1" customWidth="1"/>
    <col min="8971" max="8973" width="9.140625" style="198" customWidth="1"/>
    <col min="8974" max="9216" width="9.140625" style="198"/>
    <col min="9217" max="9217" width="0" style="198" hidden="1" customWidth="1"/>
    <col min="9218" max="9218" width="60.85546875" style="198" customWidth="1"/>
    <col min="9219" max="9219" width="27" style="198" customWidth="1"/>
    <col min="9220" max="9220" width="16.28515625" style="198" customWidth="1"/>
    <col min="9221" max="9223" width="15.42578125" style="198" customWidth="1"/>
    <col min="9224" max="9224" width="16.28515625" style="198" customWidth="1"/>
    <col min="9225" max="9225" width="15.140625" style="198" bestFit="1" customWidth="1"/>
    <col min="9226" max="9226" width="30.28515625" style="198" bestFit="1" customWidth="1"/>
    <col min="9227" max="9229" width="9.140625" style="198" customWidth="1"/>
    <col min="9230" max="9472" width="9.140625" style="198"/>
    <col min="9473" max="9473" width="0" style="198" hidden="1" customWidth="1"/>
    <col min="9474" max="9474" width="60.85546875" style="198" customWidth="1"/>
    <col min="9475" max="9475" width="27" style="198" customWidth="1"/>
    <col min="9476" max="9476" width="16.28515625" style="198" customWidth="1"/>
    <col min="9477" max="9479" width="15.42578125" style="198" customWidth="1"/>
    <col min="9480" max="9480" width="16.28515625" style="198" customWidth="1"/>
    <col min="9481" max="9481" width="15.140625" style="198" bestFit="1" customWidth="1"/>
    <col min="9482" max="9482" width="30.28515625" style="198" bestFit="1" customWidth="1"/>
    <col min="9483" max="9485" width="9.140625" style="198" customWidth="1"/>
    <col min="9486" max="9728" width="9.140625" style="198"/>
    <col min="9729" max="9729" width="0" style="198" hidden="1" customWidth="1"/>
    <col min="9730" max="9730" width="60.85546875" style="198" customWidth="1"/>
    <col min="9731" max="9731" width="27" style="198" customWidth="1"/>
    <col min="9732" max="9732" width="16.28515625" style="198" customWidth="1"/>
    <col min="9733" max="9735" width="15.42578125" style="198" customWidth="1"/>
    <col min="9736" max="9736" width="16.28515625" style="198" customWidth="1"/>
    <col min="9737" max="9737" width="15.140625" style="198" bestFit="1" customWidth="1"/>
    <col min="9738" max="9738" width="30.28515625" style="198" bestFit="1" customWidth="1"/>
    <col min="9739" max="9741" width="9.140625" style="198" customWidth="1"/>
    <col min="9742" max="9984" width="9.140625" style="198"/>
    <col min="9985" max="9985" width="0" style="198" hidden="1" customWidth="1"/>
    <col min="9986" max="9986" width="60.85546875" style="198" customWidth="1"/>
    <col min="9987" max="9987" width="27" style="198" customWidth="1"/>
    <col min="9988" max="9988" width="16.28515625" style="198" customWidth="1"/>
    <col min="9989" max="9991" width="15.42578125" style="198" customWidth="1"/>
    <col min="9992" max="9992" width="16.28515625" style="198" customWidth="1"/>
    <col min="9993" max="9993" width="15.140625" style="198" bestFit="1" customWidth="1"/>
    <col min="9994" max="9994" width="30.28515625" style="198" bestFit="1" customWidth="1"/>
    <col min="9995" max="9997" width="9.140625" style="198" customWidth="1"/>
    <col min="9998" max="10240" width="9.140625" style="198"/>
    <col min="10241" max="10241" width="0" style="198" hidden="1" customWidth="1"/>
    <col min="10242" max="10242" width="60.85546875" style="198" customWidth="1"/>
    <col min="10243" max="10243" width="27" style="198" customWidth="1"/>
    <col min="10244" max="10244" width="16.28515625" style="198" customWidth="1"/>
    <col min="10245" max="10247" width="15.42578125" style="198" customWidth="1"/>
    <col min="10248" max="10248" width="16.28515625" style="198" customWidth="1"/>
    <col min="10249" max="10249" width="15.140625" style="198" bestFit="1" customWidth="1"/>
    <col min="10250" max="10250" width="30.28515625" style="198" bestFit="1" customWidth="1"/>
    <col min="10251" max="10253" width="9.140625" style="198" customWidth="1"/>
    <col min="10254" max="10496" width="9.140625" style="198"/>
    <col min="10497" max="10497" width="0" style="198" hidden="1" customWidth="1"/>
    <col min="10498" max="10498" width="60.85546875" style="198" customWidth="1"/>
    <col min="10499" max="10499" width="27" style="198" customWidth="1"/>
    <col min="10500" max="10500" width="16.28515625" style="198" customWidth="1"/>
    <col min="10501" max="10503" width="15.42578125" style="198" customWidth="1"/>
    <col min="10504" max="10504" width="16.28515625" style="198" customWidth="1"/>
    <col min="10505" max="10505" width="15.140625" style="198" bestFit="1" customWidth="1"/>
    <col min="10506" max="10506" width="30.28515625" style="198" bestFit="1" customWidth="1"/>
    <col min="10507" max="10509" width="9.140625" style="198" customWidth="1"/>
    <col min="10510" max="10752" width="9.140625" style="198"/>
    <col min="10753" max="10753" width="0" style="198" hidden="1" customWidth="1"/>
    <col min="10754" max="10754" width="60.85546875" style="198" customWidth="1"/>
    <col min="10755" max="10755" width="27" style="198" customWidth="1"/>
    <col min="10756" max="10756" width="16.28515625" style="198" customWidth="1"/>
    <col min="10757" max="10759" width="15.42578125" style="198" customWidth="1"/>
    <col min="10760" max="10760" width="16.28515625" style="198" customWidth="1"/>
    <col min="10761" max="10761" width="15.140625" style="198" bestFit="1" customWidth="1"/>
    <col min="10762" max="10762" width="30.28515625" style="198" bestFit="1" customWidth="1"/>
    <col min="10763" max="10765" width="9.140625" style="198" customWidth="1"/>
    <col min="10766" max="11008" width="9.140625" style="198"/>
    <col min="11009" max="11009" width="0" style="198" hidden="1" customWidth="1"/>
    <col min="11010" max="11010" width="60.85546875" style="198" customWidth="1"/>
    <col min="11011" max="11011" width="27" style="198" customWidth="1"/>
    <col min="11012" max="11012" width="16.28515625" style="198" customWidth="1"/>
    <col min="11013" max="11015" width="15.42578125" style="198" customWidth="1"/>
    <col min="11016" max="11016" width="16.28515625" style="198" customWidth="1"/>
    <col min="11017" max="11017" width="15.140625" style="198" bestFit="1" customWidth="1"/>
    <col min="11018" max="11018" width="30.28515625" style="198" bestFit="1" customWidth="1"/>
    <col min="11019" max="11021" width="9.140625" style="198" customWidth="1"/>
    <col min="11022" max="11264" width="9.140625" style="198"/>
    <col min="11265" max="11265" width="0" style="198" hidden="1" customWidth="1"/>
    <col min="11266" max="11266" width="60.85546875" style="198" customWidth="1"/>
    <col min="11267" max="11267" width="27" style="198" customWidth="1"/>
    <col min="11268" max="11268" width="16.28515625" style="198" customWidth="1"/>
    <col min="11269" max="11271" width="15.42578125" style="198" customWidth="1"/>
    <col min="11272" max="11272" width="16.28515625" style="198" customWidth="1"/>
    <col min="11273" max="11273" width="15.140625" style="198" bestFit="1" customWidth="1"/>
    <col min="11274" max="11274" width="30.28515625" style="198" bestFit="1" customWidth="1"/>
    <col min="11275" max="11277" width="9.140625" style="198" customWidth="1"/>
    <col min="11278" max="11520" width="9.140625" style="198"/>
    <col min="11521" max="11521" width="0" style="198" hidden="1" customWidth="1"/>
    <col min="11522" max="11522" width="60.85546875" style="198" customWidth="1"/>
    <col min="11523" max="11523" width="27" style="198" customWidth="1"/>
    <col min="11524" max="11524" width="16.28515625" style="198" customWidth="1"/>
    <col min="11525" max="11527" width="15.42578125" style="198" customWidth="1"/>
    <col min="11528" max="11528" width="16.28515625" style="198" customWidth="1"/>
    <col min="11529" max="11529" width="15.140625" style="198" bestFit="1" customWidth="1"/>
    <col min="11530" max="11530" width="30.28515625" style="198" bestFit="1" customWidth="1"/>
    <col min="11531" max="11533" width="9.140625" style="198" customWidth="1"/>
    <col min="11534" max="11776" width="9.140625" style="198"/>
    <col min="11777" max="11777" width="0" style="198" hidden="1" customWidth="1"/>
    <col min="11778" max="11778" width="60.85546875" style="198" customWidth="1"/>
    <col min="11779" max="11779" width="27" style="198" customWidth="1"/>
    <col min="11780" max="11780" width="16.28515625" style="198" customWidth="1"/>
    <col min="11781" max="11783" width="15.42578125" style="198" customWidth="1"/>
    <col min="11784" max="11784" width="16.28515625" style="198" customWidth="1"/>
    <col min="11785" max="11785" width="15.140625" style="198" bestFit="1" customWidth="1"/>
    <col min="11786" max="11786" width="30.28515625" style="198" bestFit="1" customWidth="1"/>
    <col min="11787" max="11789" width="9.140625" style="198" customWidth="1"/>
    <col min="11790" max="12032" width="9.140625" style="198"/>
    <col min="12033" max="12033" width="0" style="198" hidden="1" customWidth="1"/>
    <col min="12034" max="12034" width="60.85546875" style="198" customWidth="1"/>
    <col min="12035" max="12035" width="27" style="198" customWidth="1"/>
    <col min="12036" max="12036" width="16.28515625" style="198" customWidth="1"/>
    <col min="12037" max="12039" width="15.42578125" style="198" customWidth="1"/>
    <col min="12040" max="12040" width="16.28515625" style="198" customWidth="1"/>
    <col min="12041" max="12041" width="15.140625" style="198" bestFit="1" customWidth="1"/>
    <col min="12042" max="12042" width="30.28515625" style="198" bestFit="1" customWidth="1"/>
    <col min="12043" max="12045" width="9.140625" style="198" customWidth="1"/>
    <col min="12046" max="12288" width="9.140625" style="198"/>
    <col min="12289" max="12289" width="0" style="198" hidden="1" customWidth="1"/>
    <col min="12290" max="12290" width="60.85546875" style="198" customWidth="1"/>
    <col min="12291" max="12291" width="27" style="198" customWidth="1"/>
    <col min="12292" max="12292" width="16.28515625" style="198" customWidth="1"/>
    <col min="12293" max="12295" width="15.42578125" style="198" customWidth="1"/>
    <col min="12296" max="12296" width="16.28515625" style="198" customWidth="1"/>
    <col min="12297" max="12297" width="15.140625" style="198" bestFit="1" customWidth="1"/>
    <col min="12298" max="12298" width="30.28515625" style="198" bestFit="1" customWidth="1"/>
    <col min="12299" max="12301" width="9.140625" style="198" customWidth="1"/>
    <col min="12302" max="12544" width="9.140625" style="198"/>
    <col min="12545" max="12545" width="0" style="198" hidden="1" customWidth="1"/>
    <col min="12546" max="12546" width="60.85546875" style="198" customWidth="1"/>
    <col min="12547" max="12547" width="27" style="198" customWidth="1"/>
    <col min="12548" max="12548" width="16.28515625" style="198" customWidth="1"/>
    <col min="12549" max="12551" width="15.42578125" style="198" customWidth="1"/>
    <col min="12552" max="12552" width="16.28515625" style="198" customWidth="1"/>
    <col min="12553" max="12553" width="15.140625" style="198" bestFit="1" customWidth="1"/>
    <col min="12554" max="12554" width="30.28515625" style="198" bestFit="1" customWidth="1"/>
    <col min="12555" max="12557" width="9.140625" style="198" customWidth="1"/>
    <col min="12558" max="12800" width="9.140625" style="198"/>
    <col min="12801" max="12801" width="0" style="198" hidden="1" customWidth="1"/>
    <col min="12802" max="12802" width="60.85546875" style="198" customWidth="1"/>
    <col min="12803" max="12803" width="27" style="198" customWidth="1"/>
    <col min="12804" max="12804" width="16.28515625" style="198" customWidth="1"/>
    <col min="12805" max="12807" width="15.42578125" style="198" customWidth="1"/>
    <col min="12808" max="12808" width="16.28515625" style="198" customWidth="1"/>
    <col min="12809" max="12809" width="15.140625" style="198" bestFit="1" customWidth="1"/>
    <col min="12810" max="12810" width="30.28515625" style="198" bestFit="1" customWidth="1"/>
    <col min="12811" max="12813" width="9.140625" style="198" customWidth="1"/>
    <col min="12814" max="13056" width="9.140625" style="198"/>
    <col min="13057" max="13057" width="0" style="198" hidden="1" customWidth="1"/>
    <col min="13058" max="13058" width="60.85546875" style="198" customWidth="1"/>
    <col min="13059" max="13059" width="27" style="198" customWidth="1"/>
    <col min="13060" max="13060" width="16.28515625" style="198" customWidth="1"/>
    <col min="13061" max="13063" width="15.42578125" style="198" customWidth="1"/>
    <col min="13064" max="13064" width="16.28515625" style="198" customWidth="1"/>
    <col min="13065" max="13065" width="15.140625" style="198" bestFit="1" customWidth="1"/>
    <col min="13066" max="13066" width="30.28515625" style="198" bestFit="1" customWidth="1"/>
    <col min="13067" max="13069" width="9.140625" style="198" customWidth="1"/>
    <col min="13070" max="13312" width="9.140625" style="198"/>
    <col min="13313" max="13313" width="0" style="198" hidden="1" customWidth="1"/>
    <col min="13314" max="13314" width="60.85546875" style="198" customWidth="1"/>
    <col min="13315" max="13315" width="27" style="198" customWidth="1"/>
    <col min="13316" max="13316" width="16.28515625" style="198" customWidth="1"/>
    <col min="13317" max="13319" width="15.42578125" style="198" customWidth="1"/>
    <col min="13320" max="13320" width="16.28515625" style="198" customWidth="1"/>
    <col min="13321" max="13321" width="15.140625" style="198" bestFit="1" customWidth="1"/>
    <col min="13322" max="13322" width="30.28515625" style="198" bestFit="1" customWidth="1"/>
    <col min="13323" max="13325" width="9.140625" style="198" customWidth="1"/>
    <col min="13326" max="13568" width="9.140625" style="198"/>
    <col min="13569" max="13569" width="0" style="198" hidden="1" customWidth="1"/>
    <col min="13570" max="13570" width="60.85546875" style="198" customWidth="1"/>
    <col min="13571" max="13571" width="27" style="198" customWidth="1"/>
    <col min="13572" max="13572" width="16.28515625" style="198" customWidth="1"/>
    <col min="13573" max="13575" width="15.42578125" style="198" customWidth="1"/>
    <col min="13576" max="13576" width="16.28515625" style="198" customWidth="1"/>
    <col min="13577" max="13577" width="15.140625" style="198" bestFit="1" customWidth="1"/>
    <col min="13578" max="13578" width="30.28515625" style="198" bestFit="1" customWidth="1"/>
    <col min="13579" max="13581" width="9.140625" style="198" customWidth="1"/>
    <col min="13582" max="13824" width="9.140625" style="198"/>
    <col min="13825" max="13825" width="0" style="198" hidden="1" customWidth="1"/>
    <col min="13826" max="13826" width="60.85546875" style="198" customWidth="1"/>
    <col min="13827" max="13827" width="27" style="198" customWidth="1"/>
    <col min="13828" max="13828" width="16.28515625" style="198" customWidth="1"/>
    <col min="13829" max="13831" width="15.42578125" style="198" customWidth="1"/>
    <col min="13832" max="13832" width="16.28515625" style="198" customWidth="1"/>
    <col min="13833" max="13833" width="15.140625" style="198" bestFit="1" customWidth="1"/>
    <col min="13834" max="13834" width="30.28515625" style="198" bestFit="1" customWidth="1"/>
    <col min="13835" max="13837" width="9.140625" style="198" customWidth="1"/>
    <col min="13838" max="14080" width="9.140625" style="198"/>
    <col min="14081" max="14081" width="0" style="198" hidden="1" customWidth="1"/>
    <col min="14082" max="14082" width="60.85546875" style="198" customWidth="1"/>
    <col min="14083" max="14083" width="27" style="198" customWidth="1"/>
    <col min="14084" max="14084" width="16.28515625" style="198" customWidth="1"/>
    <col min="14085" max="14087" width="15.42578125" style="198" customWidth="1"/>
    <col min="14088" max="14088" width="16.28515625" style="198" customWidth="1"/>
    <col min="14089" max="14089" width="15.140625" style="198" bestFit="1" customWidth="1"/>
    <col min="14090" max="14090" width="30.28515625" style="198" bestFit="1" customWidth="1"/>
    <col min="14091" max="14093" width="9.140625" style="198" customWidth="1"/>
    <col min="14094" max="14336" width="9.140625" style="198"/>
    <col min="14337" max="14337" width="0" style="198" hidden="1" customWidth="1"/>
    <col min="14338" max="14338" width="60.85546875" style="198" customWidth="1"/>
    <col min="14339" max="14339" width="27" style="198" customWidth="1"/>
    <col min="14340" max="14340" width="16.28515625" style="198" customWidth="1"/>
    <col min="14341" max="14343" width="15.42578125" style="198" customWidth="1"/>
    <col min="14344" max="14344" width="16.28515625" style="198" customWidth="1"/>
    <col min="14345" max="14345" width="15.140625" style="198" bestFit="1" customWidth="1"/>
    <col min="14346" max="14346" width="30.28515625" style="198" bestFit="1" customWidth="1"/>
    <col min="14347" max="14349" width="9.140625" style="198" customWidth="1"/>
    <col min="14350" max="14592" width="9.140625" style="198"/>
    <col min="14593" max="14593" width="0" style="198" hidden="1" customWidth="1"/>
    <col min="14594" max="14594" width="60.85546875" style="198" customWidth="1"/>
    <col min="14595" max="14595" width="27" style="198" customWidth="1"/>
    <col min="14596" max="14596" width="16.28515625" style="198" customWidth="1"/>
    <col min="14597" max="14599" width="15.42578125" style="198" customWidth="1"/>
    <col min="14600" max="14600" width="16.28515625" style="198" customWidth="1"/>
    <col min="14601" max="14601" width="15.140625" style="198" bestFit="1" customWidth="1"/>
    <col min="14602" max="14602" width="30.28515625" style="198" bestFit="1" customWidth="1"/>
    <col min="14603" max="14605" width="9.140625" style="198" customWidth="1"/>
    <col min="14606" max="14848" width="9.140625" style="198"/>
    <col min="14849" max="14849" width="0" style="198" hidden="1" customWidth="1"/>
    <col min="14850" max="14850" width="60.85546875" style="198" customWidth="1"/>
    <col min="14851" max="14851" width="27" style="198" customWidth="1"/>
    <col min="14852" max="14852" width="16.28515625" style="198" customWidth="1"/>
    <col min="14853" max="14855" width="15.42578125" style="198" customWidth="1"/>
    <col min="14856" max="14856" width="16.28515625" style="198" customWidth="1"/>
    <col min="14857" max="14857" width="15.140625" style="198" bestFit="1" customWidth="1"/>
    <col min="14858" max="14858" width="30.28515625" style="198" bestFit="1" customWidth="1"/>
    <col min="14859" max="14861" width="9.140625" style="198" customWidth="1"/>
    <col min="14862" max="15104" width="9.140625" style="198"/>
    <col min="15105" max="15105" width="0" style="198" hidden="1" customWidth="1"/>
    <col min="15106" max="15106" width="60.85546875" style="198" customWidth="1"/>
    <col min="15107" max="15107" width="27" style="198" customWidth="1"/>
    <col min="15108" max="15108" width="16.28515625" style="198" customWidth="1"/>
    <col min="15109" max="15111" width="15.42578125" style="198" customWidth="1"/>
    <col min="15112" max="15112" width="16.28515625" style="198" customWidth="1"/>
    <col min="15113" max="15113" width="15.140625" style="198" bestFit="1" customWidth="1"/>
    <col min="15114" max="15114" width="30.28515625" style="198" bestFit="1" customWidth="1"/>
    <col min="15115" max="15117" width="9.140625" style="198" customWidth="1"/>
    <col min="15118" max="15360" width="9.140625" style="198"/>
    <col min="15361" max="15361" width="0" style="198" hidden="1" customWidth="1"/>
    <col min="15362" max="15362" width="60.85546875" style="198" customWidth="1"/>
    <col min="15363" max="15363" width="27" style="198" customWidth="1"/>
    <col min="15364" max="15364" width="16.28515625" style="198" customWidth="1"/>
    <col min="15365" max="15367" width="15.42578125" style="198" customWidth="1"/>
    <col min="15368" max="15368" width="16.28515625" style="198" customWidth="1"/>
    <col min="15369" max="15369" width="15.140625" style="198" bestFit="1" customWidth="1"/>
    <col min="15370" max="15370" width="30.28515625" style="198" bestFit="1" customWidth="1"/>
    <col min="15371" max="15373" width="9.140625" style="198" customWidth="1"/>
    <col min="15374" max="15616" width="9.140625" style="198"/>
    <col min="15617" max="15617" width="0" style="198" hidden="1" customWidth="1"/>
    <col min="15618" max="15618" width="60.85546875" style="198" customWidth="1"/>
    <col min="15619" max="15619" width="27" style="198" customWidth="1"/>
    <col min="15620" max="15620" width="16.28515625" style="198" customWidth="1"/>
    <col min="15621" max="15623" width="15.42578125" style="198" customWidth="1"/>
    <col min="15624" max="15624" width="16.28515625" style="198" customWidth="1"/>
    <col min="15625" max="15625" width="15.140625" style="198" bestFit="1" customWidth="1"/>
    <col min="15626" max="15626" width="30.28515625" style="198" bestFit="1" customWidth="1"/>
    <col min="15627" max="15629" width="9.140625" style="198" customWidth="1"/>
    <col min="15630" max="15872" width="9.140625" style="198"/>
    <col min="15873" max="15873" width="0" style="198" hidden="1" customWidth="1"/>
    <col min="15874" max="15874" width="60.85546875" style="198" customWidth="1"/>
    <col min="15875" max="15875" width="27" style="198" customWidth="1"/>
    <col min="15876" max="15876" width="16.28515625" style="198" customWidth="1"/>
    <col min="15877" max="15879" width="15.42578125" style="198" customWidth="1"/>
    <col min="15880" max="15880" width="16.28515625" style="198" customWidth="1"/>
    <col min="15881" max="15881" width="15.140625" style="198" bestFit="1" customWidth="1"/>
    <col min="15882" max="15882" width="30.28515625" style="198" bestFit="1" customWidth="1"/>
    <col min="15883" max="15885" width="9.140625" style="198" customWidth="1"/>
    <col min="15886" max="16128" width="9.140625" style="198"/>
    <col min="16129" max="16129" width="0" style="198" hidden="1" customWidth="1"/>
    <col min="16130" max="16130" width="60.85546875" style="198" customWidth="1"/>
    <col min="16131" max="16131" width="27" style="198" customWidth="1"/>
    <col min="16132" max="16132" width="16.28515625" style="198" customWidth="1"/>
    <col min="16133" max="16135" width="15.42578125" style="198" customWidth="1"/>
    <col min="16136" max="16136" width="16.28515625" style="198" customWidth="1"/>
    <col min="16137" max="16137" width="15.140625" style="198" bestFit="1" customWidth="1"/>
    <col min="16138" max="16138" width="30.28515625" style="198" bestFit="1" customWidth="1"/>
    <col min="16139" max="16141" width="9.140625" style="198" customWidth="1"/>
    <col min="16142" max="16384" width="9.140625" style="198"/>
  </cols>
  <sheetData>
    <row r="1" spans="2:13" s="257" customFormat="1" hidden="1" x14ac:dyDescent="0.25">
      <c r="B1" s="490" t="s">
        <v>0</v>
      </c>
      <c r="C1" s="491"/>
      <c r="D1" s="491"/>
      <c r="E1" s="491"/>
      <c r="F1" s="491"/>
      <c r="G1" s="491"/>
      <c r="H1" s="492"/>
      <c r="I1" s="197"/>
      <c r="J1" s="198"/>
    </row>
    <row r="2" spans="2:13" s="257" customFormat="1" hidden="1" x14ac:dyDescent="0.25">
      <c r="B2" s="493" t="s">
        <v>1</v>
      </c>
      <c r="C2" s="494"/>
      <c r="D2" s="494"/>
      <c r="E2" s="494"/>
      <c r="F2" s="494"/>
      <c r="G2" s="494"/>
      <c r="H2" s="495"/>
      <c r="I2" s="197"/>
      <c r="J2" s="198"/>
    </row>
    <row r="3" spans="2:13" s="257" customFormat="1" x14ac:dyDescent="0.25">
      <c r="B3" s="199" t="s">
        <v>2</v>
      </c>
      <c r="C3" s="200"/>
      <c r="D3" s="201"/>
      <c r="E3" s="202"/>
      <c r="F3" s="202"/>
      <c r="G3" s="202"/>
      <c r="H3" s="203"/>
      <c r="I3" s="197"/>
      <c r="J3" s="198"/>
    </row>
    <row r="4" spans="2:13" s="257" customFormat="1" ht="15" customHeight="1" x14ac:dyDescent="0.25">
      <c r="B4" s="502" t="s">
        <v>106</v>
      </c>
      <c r="C4" s="503"/>
      <c r="D4" s="503"/>
      <c r="E4" s="503"/>
      <c r="F4" s="503"/>
      <c r="G4" s="503"/>
      <c r="H4" s="504"/>
      <c r="I4" s="197"/>
      <c r="J4" s="198"/>
    </row>
    <row r="5" spans="2:13" s="257" customFormat="1" x14ac:dyDescent="0.25">
      <c r="B5" s="199" t="s">
        <v>768</v>
      </c>
      <c r="C5" s="206"/>
      <c r="D5" s="207"/>
      <c r="E5" s="206"/>
      <c r="F5" s="206"/>
      <c r="G5" s="206"/>
      <c r="H5" s="208"/>
      <c r="I5" s="197"/>
      <c r="J5" s="198"/>
    </row>
    <row r="6" spans="2:13" s="257" customFormat="1" x14ac:dyDescent="0.25">
      <c r="B6" s="199"/>
      <c r="C6" s="206"/>
      <c r="D6" s="207"/>
      <c r="E6" s="206"/>
      <c r="F6" s="206"/>
      <c r="G6" s="206"/>
      <c r="H6" s="208"/>
      <c r="I6" s="197"/>
      <c r="J6" s="198"/>
    </row>
    <row r="7" spans="2:13" s="257" customFormat="1" ht="35.1" customHeight="1" x14ac:dyDescent="0.25">
      <c r="B7" s="209" t="s">
        <v>4</v>
      </c>
      <c r="C7" s="209" t="s">
        <v>107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  <c r="I7" s="197"/>
    </row>
    <row r="8" spans="2:13" s="257" customFormat="1" x14ac:dyDescent="0.25">
      <c r="B8" s="199" t="s">
        <v>108</v>
      </c>
      <c r="C8" s="213"/>
      <c r="D8" s="258"/>
      <c r="E8" s="215"/>
      <c r="F8" s="216"/>
      <c r="G8" s="215"/>
      <c r="H8" s="539"/>
      <c r="I8" s="197"/>
    </row>
    <row r="9" spans="2:13" s="257" customFormat="1" x14ac:dyDescent="0.25">
      <c r="B9" s="223" t="s">
        <v>13</v>
      </c>
      <c r="C9" s="213"/>
      <c r="D9" s="258"/>
      <c r="E9" s="215"/>
      <c r="F9" s="216"/>
      <c r="G9" s="215"/>
      <c r="H9" s="539"/>
      <c r="I9" s="197"/>
    </row>
    <row r="10" spans="2:13" s="257" customFormat="1" x14ac:dyDescent="0.25">
      <c r="B10" s="235" t="s">
        <v>112</v>
      </c>
      <c r="C10" s="259" t="s">
        <v>113</v>
      </c>
      <c r="D10" s="18">
        <v>3730</v>
      </c>
      <c r="E10" s="221">
        <v>68.61</v>
      </c>
      <c r="F10" s="231">
        <v>1.8</v>
      </c>
      <c r="G10" s="221"/>
      <c r="H10" s="540" t="s">
        <v>114</v>
      </c>
      <c r="I10" s="246"/>
      <c r="J10" s="1"/>
      <c r="K10" s="1"/>
      <c r="L10" s="260"/>
      <c r="M10" s="260"/>
    </row>
    <row r="11" spans="2:13" s="257" customFormat="1" x14ac:dyDescent="0.25">
      <c r="B11" s="235" t="s">
        <v>109</v>
      </c>
      <c r="C11" s="259" t="s">
        <v>110</v>
      </c>
      <c r="D11" s="18">
        <v>10240</v>
      </c>
      <c r="E11" s="221">
        <v>62.31</v>
      </c>
      <c r="F11" s="231">
        <v>1.64</v>
      </c>
      <c r="G11" s="221"/>
      <c r="H11" s="540" t="s">
        <v>111</v>
      </c>
      <c r="I11" s="246"/>
      <c r="J11" s="1"/>
      <c r="K11" s="1"/>
      <c r="L11" s="260"/>
      <c r="M11" s="260"/>
    </row>
    <row r="12" spans="2:13" s="257" customFormat="1" x14ac:dyDescent="0.25">
      <c r="B12" s="235" t="s">
        <v>115</v>
      </c>
      <c r="C12" s="259" t="s">
        <v>116</v>
      </c>
      <c r="D12" s="18">
        <v>7900</v>
      </c>
      <c r="E12" s="221">
        <v>55.09</v>
      </c>
      <c r="F12" s="231">
        <v>1.45</v>
      </c>
      <c r="G12" s="221"/>
      <c r="H12" s="540" t="s">
        <v>117</v>
      </c>
      <c r="I12" s="246"/>
      <c r="J12" s="1"/>
      <c r="K12" s="1"/>
      <c r="L12" s="260"/>
      <c r="M12" s="260"/>
    </row>
    <row r="13" spans="2:13" s="257" customFormat="1" x14ac:dyDescent="0.25">
      <c r="B13" s="235" t="s">
        <v>121</v>
      </c>
      <c r="C13" s="259" t="s">
        <v>122</v>
      </c>
      <c r="D13" s="18">
        <v>670</v>
      </c>
      <c r="E13" s="221">
        <v>44.67</v>
      </c>
      <c r="F13" s="231">
        <v>1.17</v>
      </c>
      <c r="G13" s="221"/>
      <c r="H13" s="540" t="s">
        <v>123</v>
      </c>
      <c r="I13" s="246"/>
      <c r="J13" s="1"/>
      <c r="K13" s="1"/>
      <c r="L13" s="260"/>
      <c r="M13" s="260"/>
    </row>
    <row r="14" spans="2:13" s="257" customFormat="1" x14ac:dyDescent="0.25">
      <c r="B14" s="235" t="s">
        <v>118</v>
      </c>
      <c r="C14" s="259" t="s">
        <v>119</v>
      </c>
      <c r="D14" s="18">
        <v>4400</v>
      </c>
      <c r="E14" s="221">
        <v>44.2</v>
      </c>
      <c r="F14" s="231">
        <v>1.1599999999999999</v>
      </c>
      <c r="G14" s="221"/>
      <c r="H14" s="540" t="s">
        <v>120</v>
      </c>
      <c r="I14" s="246"/>
      <c r="J14" s="1"/>
      <c r="K14" s="1"/>
      <c r="L14" s="260"/>
      <c r="M14" s="260"/>
    </row>
    <row r="15" spans="2:13" s="257" customFormat="1" x14ac:dyDescent="0.25">
      <c r="B15" s="235" t="s">
        <v>124</v>
      </c>
      <c r="C15" s="259" t="s">
        <v>116</v>
      </c>
      <c r="D15" s="18">
        <v>8000</v>
      </c>
      <c r="E15" s="221">
        <v>38.869999999999997</v>
      </c>
      <c r="F15" s="231">
        <v>1.02</v>
      </c>
      <c r="G15" s="221"/>
      <c r="H15" s="540" t="s">
        <v>125</v>
      </c>
      <c r="I15" s="246"/>
      <c r="J15" s="1"/>
      <c r="K15" s="1"/>
      <c r="L15" s="260"/>
      <c r="M15" s="260"/>
    </row>
    <row r="16" spans="2:13" s="257" customFormat="1" x14ac:dyDescent="0.25">
      <c r="B16" s="235" t="s">
        <v>159</v>
      </c>
      <c r="C16" s="259" t="s">
        <v>160</v>
      </c>
      <c r="D16" s="18">
        <v>1567</v>
      </c>
      <c r="E16" s="221">
        <v>37.04</v>
      </c>
      <c r="F16" s="231">
        <v>0.97</v>
      </c>
      <c r="G16" s="221"/>
      <c r="H16" s="540" t="s">
        <v>161</v>
      </c>
      <c r="I16" s="246"/>
      <c r="J16" s="1"/>
      <c r="K16" s="1"/>
      <c r="L16" s="260"/>
      <c r="M16" s="260"/>
    </row>
    <row r="17" spans="2:13" s="257" customFormat="1" x14ac:dyDescent="0.25">
      <c r="B17" s="235" t="s">
        <v>126</v>
      </c>
      <c r="C17" s="259" t="s">
        <v>127</v>
      </c>
      <c r="D17" s="18">
        <v>6450</v>
      </c>
      <c r="E17" s="221">
        <v>34.97</v>
      </c>
      <c r="F17" s="231">
        <v>0.92</v>
      </c>
      <c r="G17" s="221"/>
      <c r="H17" s="540" t="s">
        <v>128</v>
      </c>
      <c r="I17" s="246"/>
      <c r="J17" s="1"/>
      <c r="K17" s="1"/>
      <c r="L17" s="260"/>
      <c r="M17" s="260"/>
    </row>
    <row r="18" spans="2:13" s="257" customFormat="1" x14ac:dyDescent="0.25">
      <c r="B18" s="235" t="s">
        <v>167</v>
      </c>
      <c r="C18" s="259" t="s">
        <v>168</v>
      </c>
      <c r="D18" s="18">
        <v>17333</v>
      </c>
      <c r="E18" s="221">
        <v>34.97</v>
      </c>
      <c r="F18" s="231">
        <v>0.92</v>
      </c>
      <c r="G18" s="221"/>
      <c r="H18" s="540" t="s">
        <v>169</v>
      </c>
      <c r="I18" s="246"/>
      <c r="J18" s="1"/>
      <c r="K18" s="1"/>
      <c r="L18" s="260"/>
      <c r="M18" s="260"/>
    </row>
    <row r="19" spans="2:13" s="257" customFormat="1" x14ac:dyDescent="0.25">
      <c r="B19" s="235" t="s">
        <v>129</v>
      </c>
      <c r="C19" s="259" t="s">
        <v>119</v>
      </c>
      <c r="D19" s="18">
        <v>5100</v>
      </c>
      <c r="E19" s="221">
        <v>32.22</v>
      </c>
      <c r="F19" s="231">
        <v>0.85</v>
      </c>
      <c r="G19" s="221"/>
      <c r="H19" s="540" t="s">
        <v>130</v>
      </c>
      <c r="I19" s="246"/>
      <c r="J19" s="1"/>
      <c r="K19" s="1"/>
      <c r="L19" s="260"/>
      <c r="M19" s="260"/>
    </row>
    <row r="20" spans="2:13" s="257" customFormat="1" x14ac:dyDescent="0.25">
      <c r="B20" s="235" t="s">
        <v>771</v>
      </c>
      <c r="C20" s="259" t="s">
        <v>772</v>
      </c>
      <c r="D20" s="18">
        <v>1000</v>
      </c>
      <c r="E20" s="221">
        <v>29.87</v>
      </c>
      <c r="F20" s="231">
        <v>0.78</v>
      </c>
      <c r="G20" s="221"/>
      <c r="H20" s="540" t="s">
        <v>773</v>
      </c>
      <c r="I20" s="246"/>
      <c r="J20" s="1"/>
      <c r="K20" s="1"/>
      <c r="L20" s="260"/>
      <c r="M20" s="260"/>
    </row>
    <row r="21" spans="2:13" s="257" customFormat="1" x14ac:dyDescent="0.25">
      <c r="B21" s="235" t="s">
        <v>134</v>
      </c>
      <c r="C21" s="259" t="s">
        <v>116</v>
      </c>
      <c r="D21" s="18">
        <v>2080</v>
      </c>
      <c r="E21" s="221">
        <v>29.62</v>
      </c>
      <c r="F21" s="231">
        <v>0.78</v>
      </c>
      <c r="G21" s="221"/>
      <c r="H21" s="540" t="s">
        <v>135</v>
      </c>
      <c r="I21" s="246"/>
      <c r="J21" s="1"/>
      <c r="K21" s="1"/>
      <c r="L21" s="260"/>
      <c r="M21" s="260"/>
    </row>
    <row r="22" spans="2:13" s="257" customFormat="1" x14ac:dyDescent="0.25">
      <c r="B22" s="235" t="s">
        <v>131</v>
      </c>
      <c r="C22" s="259" t="s">
        <v>132</v>
      </c>
      <c r="D22" s="18">
        <v>6200</v>
      </c>
      <c r="E22" s="221">
        <v>28.93</v>
      </c>
      <c r="F22" s="231">
        <v>0.76</v>
      </c>
      <c r="G22" s="221"/>
      <c r="H22" s="540" t="s">
        <v>133</v>
      </c>
      <c r="I22" s="246"/>
      <c r="J22" s="1"/>
      <c r="K22" s="1"/>
      <c r="L22" s="260"/>
      <c r="M22" s="260"/>
    </row>
    <row r="23" spans="2:13" s="257" customFormat="1" x14ac:dyDescent="0.25">
      <c r="B23" s="235" t="s">
        <v>136</v>
      </c>
      <c r="C23" s="259" t="s">
        <v>137</v>
      </c>
      <c r="D23" s="18">
        <v>170</v>
      </c>
      <c r="E23" s="221">
        <v>26.71</v>
      </c>
      <c r="F23" s="231">
        <v>0.7</v>
      </c>
      <c r="G23" s="221"/>
      <c r="H23" s="540" t="s">
        <v>138</v>
      </c>
      <c r="I23" s="246"/>
      <c r="J23" s="1"/>
      <c r="K23" s="1"/>
      <c r="L23" s="260"/>
      <c r="M23" s="260"/>
    </row>
    <row r="24" spans="2:13" s="257" customFormat="1" x14ac:dyDescent="0.25">
      <c r="B24" s="235" t="s">
        <v>141</v>
      </c>
      <c r="C24" s="259" t="s">
        <v>142</v>
      </c>
      <c r="D24" s="18">
        <v>1160</v>
      </c>
      <c r="E24" s="221">
        <v>23.23</v>
      </c>
      <c r="F24" s="231">
        <v>0.61</v>
      </c>
      <c r="G24" s="221"/>
      <c r="H24" s="540" t="s">
        <v>143</v>
      </c>
      <c r="I24" s="246"/>
      <c r="J24" s="1"/>
      <c r="K24" s="1"/>
      <c r="L24" s="260"/>
      <c r="M24" s="260"/>
    </row>
    <row r="25" spans="2:13" s="257" customFormat="1" x14ac:dyDescent="0.25">
      <c r="B25" s="235" t="s">
        <v>686</v>
      </c>
      <c r="C25" s="259" t="s">
        <v>687</v>
      </c>
      <c r="D25" s="18">
        <v>10000</v>
      </c>
      <c r="E25" s="221">
        <v>22.74</v>
      </c>
      <c r="F25" s="231">
        <v>0.6</v>
      </c>
      <c r="G25" s="221"/>
      <c r="H25" s="540" t="s">
        <v>688</v>
      </c>
      <c r="I25" s="246"/>
      <c r="J25" s="1"/>
      <c r="K25" s="1"/>
      <c r="L25" s="260"/>
      <c r="M25" s="260"/>
    </row>
    <row r="26" spans="2:13" s="257" customFormat="1" x14ac:dyDescent="0.25">
      <c r="B26" s="235" t="s">
        <v>147</v>
      </c>
      <c r="C26" s="259" t="s">
        <v>148</v>
      </c>
      <c r="D26" s="18">
        <v>2420</v>
      </c>
      <c r="E26" s="221">
        <v>22.23</v>
      </c>
      <c r="F26" s="231">
        <v>0.57999999999999996</v>
      </c>
      <c r="G26" s="221"/>
      <c r="H26" s="540" t="s">
        <v>149</v>
      </c>
      <c r="I26" s="246"/>
      <c r="J26" s="1"/>
      <c r="K26" s="1"/>
      <c r="L26" s="260"/>
      <c r="M26" s="260"/>
    </row>
    <row r="27" spans="2:13" s="257" customFormat="1" x14ac:dyDescent="0.25">
      <c r="B27" s="235" t="s">
        <v>139</v>
      </c>
      <c r="C27" s="259" t="s">
        <v>132</v>
      </c>
      <c r="D27" s="18">
        <v>3100</v>
      </c>
      <c r="E27" s="221">
        <v>21.98</v>
      </c>
      <c r="F27" s="231">
        <v>0.57999999999999996</v>
      </c>
      <c r="G27" s="221"/>
      <c r="H27" s="540" t="s">
        <v>140</v>
      </c>
      <c r="I27" s="246"/>
      <c r="J27" s="1"/>
      <c r="K27" s="1"/>
      <c r="L27" s="260"/>
      <c r="M27" s="260"/>
    </row>
    <row r="28" spans="2:13" s="257" customFormat="1" x14ac:dyDescent="0.25">
      <c r="B28" s="235" t="s">
        <v>152</v>
      </c>
      <c r="C28" s="259" t="s">
        <v>127</v>
      </c>
      <c r="D28" s="18">
        <v>800</v>
      </c>
      <c r="E28" s="221">
        <v>20.46</v>
      </c>
      <c r="F28" s="231">
        <v>0.54</v>
      </c>
      <c r="G28" s="221"/>
      <c r="H28" s="540" t="s">
        <v>153</v>
      </c>
      <c r="I28" s="246"/>
      <c r="J28" s="1"/>
      <c r="K28" s="1"/>
      <c r="L28" s="260"/>
      <c r="M28" s="260"/>
    </row>
    <row r="29" spans="2:13" s="257" customFormat="1" x14ac:dyDescent="0.25">
      <c r="B29" s="235" t="s">
        <v>150</v>
      </c>
      <c r="C29" s="259" t="s">
        <v>113</v>
      </c>
      <c r="D29" s="18">
        <v>560</v>
      </c>
      <c r="E29" s="221">
        <v>20.13</v>
      </c>
      <c r="F29" s="231">
        <v>0.53</v>
      </c>
      <c r="G29" s="221"/>
      <c r="H29" s="540" t="s">
        <v>151</v>
      </c>
      <c r="I29" s="246"/>
      <c r="J29" s="1"/>
      <c r="K29" s="1"/>
      <c r="L29" s="260"/>
      <c r="M29" s="260"/>
    </row>
    <row r="30" spans="2:13" s="257" customFormat="1" x14ac:dyDescent="0.25">
      <c r="B30" s="235" t="s">
        <v>154</v>
      </c>
      <c r="C30" s="259" t="s">
        <v>113</v>
      </c>
      <c r="D30" s="18">
        <v>793</v>
      </c>
      <c r="E30" s="221">
        <v>19.36</v>
      </c>
      <c r="F30" s="231">
        <v>0.51</v>
      </c>
      <c r="G30" s="221"/>
      <c r="H30" s="540" t="s">
        <v>155</v>
      </c>
      <c r="I30" s="246"/>
      <c r="J30" s="1"/>
      <c r="K30" s="1"/>
      <c r="L30" s="260"/>
      <c r="M30" s="260"/>
    </row>
    <row r="31" spans="2:13" s="257" customFormat="1" x14ac:dyDescent="0.25">
      <c r="B31" s="235" t="s">
        <v>144</v>
      </c>
      <c r="C31" s="259" t="s">
        <v>145</v>
      </c>
      <c r="D31" s="18">
        <v>320</v>
      </c>
      <c r="E31" s="221">
        <v>19.27</v>
      </c>
      <c r="F31" s="231">
        <v>0.51</v>
      </c>
      <c r="G31" s="221"/>
      <c r="H31" s="540" t="s">
        <v>146</v>
      </c>
      <c r="I31" s="246"/>
      <c r="J31" s="1"/>
      <c r="K31" s="1"/>
      <c r="L31" s="260"/>
      <c r="M31" s="260"/>
    </row>
    <row r="32" spans="2:13" s="257" customFormat="1" x14ac:dyDescent="0.25">
      <c r="B32" s="235" t="s">
        <v>162</v>
      </c>
      <c r="C32" s="259" t="s">
        <v>113</v>
      </c>
      <c r="D32" s="18">
        <v>1500</v>
      </c>
      <c r="E32" s="221">
        <v>17.059999999999999</v>
      </c>
      <c r="F32" s="231">
        <v>0.45</v>
      </c>
      <c r="G32" s="221"/>
      <c r="H32" s="540" t="s">
        <v>163</v>
      </c>
      <c r="I32" s="246"/>
      <c r="J32" s="1"/>
      <c r="K32" s="1"/>
      <c r="L32" s="260"/>
      <c r="M32" s="260"/>
    </row>
    <row r="33" spans="2:13" s="257" customFormat="1" x14ac:dyDescent="0.25">
      <c r="B33" s="235" t="s">
        <v>174</v>
      </c>
      <c r="C33" s="259" t="s">
        <v>175</v>
      </c>
      <c r="D33" s="18">
        <v>1864</v>
      </c>
      <c r="E33" s="221">
        <v>16.62</v>
      </c>
      <c r="F33" s="231">
        <v>0.44</v>
      </c>
      <c r="G33" s="221"/>
      <c r="H33" s="540" t="s">
        <v>176</v>
      </c>
      <c r="I33" s="246"/>
      <c r="J33" s="1"/>
      <c r="K33" s="1"/>
      <c r="L33" s="260"/>
      <c r="M33" s="260"/>
    </row>
    <row r="34" spans="2:13" s="257" customFormat="1" x14ac:dyDescent="0.25">
      <c r="B34" s="235" t="s">
        <v>156</v>
      </c>
      <c r="C34" s="259" t="s">
        <v>157</v>
      </c>
      <c r="D34" s="18">
        <v>6400</v>
      </c>
      <c r="E34" s="221">
        <v>16.25</v>
      </c>
      <c r="F34" s="231">
        <v>0.43</v>
      </c>
      <c r="G34" s="221"/>
      <c r="H34" s="540" t="s">
        <v>158</v>
      </c>
      <c r="I34" s="246"/>
      <c r="J34" s="1"/>
      <c r="K34" s="1"/>
      <c r="L34" s="260"/>
      <c r="M34" s="260"/>
    </row>
    <row r="35" spans="2:13" s="257" customFormat="1" x14ac:dyDescent="0.25">
      <c r="B35" s="235" t="s">
        <v>172</v>
      </c>
      <c r="C35" s="259" t="s">
        <v>119</v>
      </c>
      <c r="D35" s="18">
        <v>1320</v>
      </c>
      <c r="E35" s="221">
        <v>15.86</v>
      </c>
      <c r="F35" s="231">
        <v>0.42</v>
      </c>
      <c r="G35" s="221"/>
      <c r="H35" s="540" t="s">
        <v>173</v>
      </c>
      <c r="I35" s="246"/>
      <c r="J35" s="1"/>
      <c r="K35" s="1"/>
      <c r="L35" s="260"/>
      <c r="M35" s="260"/>
    </row>
    <row r="36" spans="2:13" s="257" customFormat="1" x14ac:dyDescent="0.25">
      <c r="B36" s="235" t="s">
        <v>170</v>
      </c>
      <c r="C36" s="259" t="s">
        <v>142</v>
      </c>
      <c r="D36" s="18">
        <v>400</v>
      </c>
      <c r="E36" s="221">
        <v>15.79</v>
      </c>
      <c r="F36" s="231">
        <v>0.41</v>
      </c>
      <c r="G36" s="221"/>
      <c r="H36" s="540" t="s">
        <v>171</v>
      </c>
      <c r="I36" s="246"/>
      <c r="J36" s="1"/>
      <c r="K36" s="1"/>
      <c r="L36" s="260"/>
      <c r="M36" s="260"/>
    </row>
    <row r="37" spans="2:13" s="257" customFormat="1" x14ac:dyDescent="0.25">
      <c r="B37" s="235" t="s">
        <v>164</v>
      </c>
      <c r="C37" s="259" t="s">
        <v>165</v>
      </c>
      <c r="D37" s="18">
        <v>600</v>
      </c>
      <c r="E37" s="221">
        <v>14.45</v>
      </c>
      <c r="F37" s="231">
        <v>0.38</v>
      </c>
      <c r="G37" s="221"/>
      <c r="H37" s="540" t="s">
        <v>166</v>
      </c>
      <c r="I37" s="246"/>
      <c r="J37" s="1"/>
      <c r="K37" s="1"/>
      <c r="L37" s="260"/>
      <c r="M37" s="260"/>
    </row>
    <row r="38" spans="2:13" s="257" customFormat="1" x14ac:dyDescent="0.25">
      <c r="B38" s="235" t="s">
        <v>179</v>
      </c>
      <c r="C38" s="259" t="s">
        <v>180</v>
      </c>
      <c r="D38" s="18">
        <v>3300</v>
      </c>
      <c r="E38" s="221">
        <v>14.35</v>
      </c>
      <c r="F38" s="231">
        <v>0.38</v>
      </c>
      <c r="G38" s="221"/>
      <c r="H38" s="540" t="s">
        <v>181</v>
      </c>
      <c r="I38" s="246"/>
      <c r="J38" s="1"/>
      <c r="K38" s="1"/>
      <c r="L38" s="260"/>
      <c r="M38" s="260"/>
    </row>
    <row r="39" spans="2:13" s="257" customFormat="1" x14ac:dyDescent="0.25">
      <c r="B39" s="235" t="s">
        <v>177</v>
      </c>
      <c r="C39" s="259" t="s">
        <v>175</v>
      </c>
      <c r="D39" s="18">
        <v>430</v>
      </c>
      <c r="E39" s="221">
        <v>14.07</v>
      </c>
      <c r="F39" s="231">
        <v>0.37</v>
      </c>
      <c r="G39" s="221"/>
      <c r="H39" s="540" t="s">
        <v>178</v>
      </c>
      <c r="I39" s="246"/>
      <c r="J39" s="1"/>
      <c r="K39" s="1"/>
      <c r="L39" s="260"/>
      <c r="M39" s="260"/>
    </row>
    <row r="40" spans="2:13" s="257" customFormat="1" x14ac:dyDescent="0.25">
      <c r="B40" s="235" t="s">
        <v>184</v>
      </c>
      <c r="C40" s="259" t="s">
        <v>165</v>
      </c>
      <c r="D40" s="18">
        <v>1400</v>
      </c>
      <c r="E40" s="221">
        <v>13.51</v>
      </c>
      <c r="F40" s="231">
        <v>0.35</v>
      </c>
      <c r="G40" s="221"/>
      <c r="H40" s="540" t="s">
        <v>185</v>
      </c>
      <c r="I40" s="246"/>
      <c r="J40" s="1"/>
      <c r="K40" s="1"/>
      <c r="L40" s="260"/>
      <c r="M40" s="260"/>
    </row>
    <row r="41" spans="2:13" s="257" customFormat="1" x14ac:dyDescent="0.25">
      <c r="B41" s="235" t="s">
        <v>186</v>
      </c>
      <c r="C41" s="259" t="s">
        <v>122</v>
      </c>
      <c r="D41" s="18">
        <v>1800</v>
      </c>
      <c r="E41" s="221">
        <v>12.34</v>
      </c>
      <c r="F41" s="231">
        <v>0.32</v>
      </c>
      <c r="G41" s="221"/>
      <c r="H41" s="540" t="s">
        <v>187</v>
      </c>
      <c r="I41" s="246"/>
      <c r="J41" s="1"/>
      <c r="K41" s="1"/>
      <c r="L41" s="260"/>
      <c r="M41" s="260"/>
    </row>
    <row r="42" spans="2:13" s="257" customFormat="1" x14ac:dyDescent="0.25">
      <c r="B42" s="235" t="s">
        <v>182</v>
      </c>
      <c r="C42" s="259" t="s">
        <v>132</v>
      </c>
      <c r="D42" s="18">
        <v>800</v>
      </c>
      <c r="E42" s="221">
        <v>11.77</v>
      </c>
      <c r="F42" s="231">
        <v>0.31</v>
      </c>
      <c r="G42" s="221"/>
      <c r="H42" s="540" t="s">
        <v>183</v>
      </c>
      <c r="I42" s="246"/>
      <c r="J42" s="1"/>
      <c r="K42" s="1"/>
      <c r="L42" s="260"/>
      <c r="M42" s="260"/>
    </row>
    <row r="43" spans="2:13" s="257" customFormat="1" x14ac:dyDescent="0.25">
      <c r="B43" s="235" t="s">
        <v>188</v>
      </c>
      <c r="C43" s="259" t="s">
        <v>113</v>
      </c>
      <c r="D43" s="18">
        <v>220</v>
      </c>
      <c r="E43" s="221">
        <v>8.5500000000000007</v>
      </c>
      <c r="F43" s="231">
        <v>0.22</v>
      </c>
      <c r="G43" s="221"/>
      <c r="H43" s="540" t="s">
        <v>189</v>
      </c>
      <c r="I43" s="246"/>
      <c r="J43" s="1"/>
      <c r="K43" s="1"/>
      <c r="L43" s="260"/>
      <c r="M43" s="260"/>
    </row>
    <row r="44" spans="2:13" s="257" customFormat="1" x14ac:dyDescent="0.25">
      <c r="B44" s="235" t="s">
        <v>190</v>
      </c>
      <c r="C44" s="259" t="s">
        <v>113</v>
      </c>
      <c r="D44" s="18">
        <v>170</v>
      </c>
      <c r="E44" s="221">
        <v>7.06</v>
      </c>
      <c r="F44" s="231">
        <v>0.19</v>
      </c>
      <c r="G44" s="221"/>
      <c r="H44" s="540" t="s">
        <v>191</v>
      </c>
      <c r="I44" s="246"/>
      <c r="J44" s="1"/>
      <c r="K44" s="1"/>
      <c r="L44" s="260"/>
      <c r="M44" s="260"/>
    </row>
    <row r="45" spans="2:13" s="257" customFormat="1" x14ac:dyDescent="0.25">
      <c r="B45" s="235" t="s">
        <v>192</v>
      </c>
      <c r="C45" s="259" t="s">
        <v>122</v>
      </c>
      <c r="D45" s="18">
        <v>200</v>
      </c>
      <c r="E45" s="221">
        <v>4.4800000000000004</v>
      </c>
      <c r="F45" s="231">
        <v>0.12</v>
      </c>
      <c r="G45" s="221"/>
      <c r="H45" s="540" t="s">
        <v>193</v>
      </c>
      <c r="I45" s="246"/>
      <c r="J45" s="1"/>
      <c r="K45" s="1"/>
      <c r="L45" s="260"/>
      <c r="M45" s="260"/>
    </row>
    <row r="46" spans="2:13" x14ac:dyDescent="0.25">
      <c r="B46" s="223" t="s">
        <v>77</v>
      </c>
      <c r="C46" s="223"/>
      <c r="D46" s="19"/>
      <c r="E46" s="225">
        <f>SUM(E10:E45)</f>
        <v>919.6400000000001</v>
      </c>
      <c r="F46" s="225">
        <f>SUM(F10:F45)</f>
        <v>24.17</v>
      </c>
      <c r="G46" s="234"/>
      <c r="H46" s="539"/>
      <c r="I46" s="246"/>
      <c r="J46" s="197"/>
      <c r="L46" s="260"/>
      <c r="M46" s="260"/>
    </row>
    <row r="47" spans="2:13" s="257" customFormat="1" x14ac:dyDescent="0.25">
      <c r="B47" s="223" t="s">
        <v>11</v>
      </c>
      <c r="C47" s="235"/>
      <c r="D47" s="18"/>
      <c r="E47" s="237"/>
      <c r="F47" s="238"/>
      <c r="G47" s="237"/>
      <c r="H47" s="539"/>
      <c r="I47" s="197"/>
      <c r="J47" s="197"/>
      <c r="L47" s="260"/>
      <c r="M47" s="260"/>
    </row>
    <row r="48" spans="2:13" s="257" customFormat="1" x14ac:dyDescent="0.25">
      <c r="B48" s="223" t="s">
        <v>12</v>
      </c>
      <c r="C48" s="235"/>
      <c r="D48" s="18"/>
      <c r="E48" s="237"/>
      <c r="F48" s="238"/>
      <c r="G48" s="237"/>
      <c r="H48" s="539"/>
      <c r="I48" s="197"/>
      <c r="J48" s="197"/>
      <c r="L48" s="260"/>
      <c r="M48" s="260"/>
    </row>
    <row r="49" spans="2:18" s="257" customFormat="1" x14ac:dyDescent="0.25">
      <c r="B49" s="223" t="s">
        <v>13</v>
      </c>
      <c r="C49" s="235"/>
      <c r="D49" s="18"/>
      <c r="E49" s="237"/>
      <c r="F49" s="238"/>
      <c r="G49" s="237"/>
      <c r="H49" s="539"/>
      <c r="I49" s="197"/>
      <c r="J49" s="197"/>
      <c r="L49" s="260"/>
      <c r="M49" s="260"/>
    </row>
    <row r="50" spans="2:18" s="257" customFormat="1" x14ac:dyDescent="0.25">
      <c r="B50" s="235" t="s">
        <v>67</v>
      </c>
      <c r="C50" s="235" t="s">
        <v>15</v>
      </c>
      <c r="D50" s="18">
        <v>20</v>
      </c>
      <c r="E50" s="237">
        <v>207.95</v>
      </c>
      <c r="F50" s="238">
        <v>5.46</v>
      </c>
      <c r="G50" s="237">
        <v>4.95</v>
      </c>
      <c r="H50" s="540" t="s">
        <v>68</v>
      </c>
      <c r="I50" s="246"/>
      <c r="J50" s="197"/>
      <c r="K50" s="198"/>
      <c r="L50" s="260"/>
      <c r="M50" s="260"/>
      <c r="N50" s="198"/>
      <c r="O50" s="198"/>
      <c r="P50" s="198"/>
      <c r="Q50" s="198"/>
      <c r="R50" s="198"/>
    </row>
    <row r="51" spans="2:18" s="257" customFormat="1" x14ac:dyDescent="0.25">
      <c r="B51" s="235" t="s">
        <v>194</v>
      </c>
      <c r="C51" s="235" t="s">
        <v>15</v>
      </c>
      <c r="D51" s="18">
        <v>15</v>
      </c>
      <c r="E51" s="237">
        <v>162.22</v>
      </c>
      <c r="F51" s="238">
        <v>4.26</v>
      </c>
      <c r="G51" s="237">
        <v>3.7105999999999999</v>
      </c>
      <c r="H51" s="540" t="s">
        <v>195</v>
      </c>
      <c r="I51" s="246"/>
      <c r="J51" s="197"/>
      <c r="K51" s="198"/>
      <c r="L51" s="260"/>
      <c r="M51" s="260"/>
      <c r="N51" s="198"/>
      <c r="O51" s="198"/>
      <c r="P51" s="198"/>
      <c r="Q51" s="198"/>
      <c r="R51" s="198"/>
    </row>
    <row r="52" spans="2:18" s="257" customFormat="1" x14ac:dyDescent="0.25">
      <c r="B52" s="223" t="s">
        <v>77</v>
      </c>
      <c r="C52" s="223"/>
      <c r="D52" s="19"/>
      <c r="E52" s="225">
        <f>SUM(E50:E51)</f>
        <v>370.16999999999996</v>
      </c>
      <c r="F52" s="225">
        <f>SUM(F50:F51)</f>
        <v>9.7199999999999989</v>
      </c>
      <c r="G52" s="234"/>
      <c r="H52" s="539"/>
      <c r="I52" s="197"/>
      <c r="J52" s="197"/>
      <c r="K52" s="198"/>
      <c r="M52" s="260"/>
      <c r="N52" s="198"/>
      <c r="O52" s="198"/>
      <c r="P52" s="198"/>
      <c r="Q52" s="198"/>
      <c r="R52" s="198"/>
    </row>
    <row r="53" spans="2:18" s="257" customFormat="1" ht="15" customHeight="1" x14ac:dyDescent="0.25">
      <c r="B53" s="223" t="s">
        <v>79</v>
      </c>
      <c r="C53" s="223"/>
      <c r="D53" s="19"/>
      <c r="E53" s="234"/>
      <c r="F53" s="227"/>
      <c r="G53" s="234"/>
      <c r="H53" s="539"/>
      <c r="I53" s="197"/>
      <c r="J53" s="197"/>
      <c r="M53" s="260"/>
    </row>
    <row r="54" spans="2:18" s="257" customFormat="1" ht="15" customHeight="1" x14ac:dyDescent="0.25">
      <c r="B54" s="223" t="s">
        <v>80</v>
      </c>
      <c r="C54" s="235"/>
      <c r="D54" s="18"/>
      <c r="E54" s="237"/>
      <c r="F54" s="238"/>
      <c r="G54" s="237"/>
      <c r="H54" s="539"/>
      <c r="I54" s="197"/>
      <c r="J54" s="197"/>
      <c r="M54" s="260"/>
    </row>
    <row r="55" spans="2:18" s="257" customFormat="1" x14ac:dyDescent="0.25">
      <c r="B55" s="235" t="s">
        <v>196</v>
      </c>
      <c r="C55" s="235" t="s">
        <v>88</v>
      </c>
      <c r="D55" s="18">
        <v>1000000</v>
      </c>
      <c r="E55" s="237">
        <v>1065.45</v>
      </c>
      <c r="F55" s="238">
        <v>27.96</v>
      </c>
      <c r="G55" s="237">
        <v>6.0485999999999995</v>
      </c>
      <c r="H55" s="540" t="s">
        <v>197</v>
      </c>
      <c r="I55" s="197"/>
      <c r="J55" s="197"/>
      <c r="M55" s="260"/>
    </row>
    <row r="56" spans="2:18" s="257" customFormat="1" x14ac:dyDescent="0.25">
      <c r="B56" s="235" t="s">
        <v>198</v>
      </c>
      <c r="C56" s="235" t="s">
        <v>88</v>
      </c>
      <c r="D56" s="18">
        <v>500000</v>
      </c>
      <c r="E56" s="237">
        <v>528.62</v>
      </c>
      <c r="F56" s="237">
        <v>13.87</v>
      </c>
      <c r="G56" s="237">
        <v>4.8209999999999997</v>
      </c>
      <c r="H56" s="540" t="s">
        <v>199</v>
      </c>
      <c r="I56" s="197"/>
      <c r="J56" s="197"/>
      <c r="M56" s="260"/>
    </row>
    <row r="57" spans="2:18" s="257" customFormat="1" x14ac:dyDescent="0.25">
      <c r="B57" s="235" t="s">
        <v>200</v>
      </c>
      <c r="C57" s="235" t="s">
        <v>88</v>
      </c>
      <c r="D57" s="18">
        <v>500000</v>
      </c>
      <c r="E57" s="237">
        <v>499.88</v>
      </c>
      <c r="F57" s="237">
        <v>13.12</v>
      </c>
      <c r="G57" s="237">
        <v>5.6758999999999995</v>
      </c>
      <c r="H57" s="540" t="s">
        <v>201</v>
      </c>
      <c r="I57" s="197"/>
      <c r="J57" s="20"/>
    </row>
    <row r="58" spans="2:18" s="257" customFormat="1" ht="15" customHeight="1" x14ac:dyDescent="0.25">
      <c r="B58" s="223" t="s">
        <v>77</v>
      </c>
      <c r="C58" s="223"/>
      <c r="D58" s="19"/>
      <c r="E58" s="225">
        <f>SUM(E55:E57)</f>
        <v>2093.9500000000003</v>
      </c>
      <c r="F58" s="225">
        <f>SUM(F55:F57)</f>
        <v>54.949999999999996</v>
      </c>
      <c r="G58" s="234"/>
      <c r="H58" s="539"/>
      <c r="I58" s="197"/>
      <c r="J58" s="20"/>
    </row>
    <row r="59" spans="2:18" s="257" customFormat="1" x14ac:dyDescent="0.25">
      <c r="B59" s="223" t="s">
        <v>98</v>
      </c>
      <c r="C59" s="235"/>
      <c r="D59" s="19"/>
      <c r="E59" s="234"/>
      <c r="F59" s="227"/>
      <c r="G59" s="234"/>
      <c r="H59" s="539"/>
      <c r="I59" s="246"/>
      <c r="J59" s="197"/>
    </row>
    <row r="60" spans="2:18" s="257" customFormat="1" x14ac:dyDescent="0.25">
      <c r="B60" s="223" t="s">
        <v>99</v>
      </c>
      <c r="C60" s="235"/>
      <c r="D60" s="19"/>
      <c r="E60" s="237">
        <v>428.58</v>
      </c>
      <c r="F60" s="261">
        <v>11.25</v>
      </c>
      <c r="G60" s="234"/>
      <c r="H60" s="539"/>
      <c r="I60" s="246"/>
      <c r="J60" s="197"/>
    </row>
    <row r="61" spans="2:18" s="257" customFormat="1" x14ac:dyDescent="0.25">
      <c r="B61" s="223" t="s">
        <v>202</v>
      </c>
      <c r="C61" s="235"/>
      <c r="D61" s="259"/>
      <c r="E61" s="237">
        <v>-2.2200000000000002</v>
      </c>
      <c r="F61" s="261">
        <v>-0.09</v>
      </c>
      <c r="G61" s="237"/>
      <c r="H61" s="539"/>
      <c r="I61" s="246"/>
      <c r="J61" s="197"/>
      <c r="K61" s="198"/>
      <c r="L61" s="198"/>
      <c r="M61" s="198"/>
      <c r="N61" s="198"/>
      <c r="O61" s="198"/>
      <c r="P61" s="198"/>
      <c r="Q61" s="198"/>
      <c r="R61" s="198"/>
    </row>
    <row r="62" spans="2:18" s="257" customFormat="1" x14ac:dyDescent="0.25">
      <c r="B62" s="251" t="s">
        <v>101</v>
      </c>
      <c r="C62" s="251"/>
      <c r="D62" s="262"/>
      <c r="E62" s="254">
        <f>SUM(E46+E52+E58+E60+E61)</f>
        <v>3810.1200000000003</v>
      </c>
      <c r="F62" s="254">
        <f>SUM(F46+F52+F58+F60+F61)</f>
        <v>100</v>
      </c>
      <c r="G62" s="255"/>
      <c r="H62" s="263"/>
      <c r="I62" s="246"/>
      <c r="J62" s="197"/>
      <c r="K62" s="198"/>
      <c r="L62" s="198"/>
      <c r="M62" s="198"/>
      <c r="N62" s="198"/>
      <c r="O62" s="198"/>
      <c r="P62" s="198"/>
      <c r="Q62" s="198"/>
      <c r="R62" s="198"/>
    </row>
    <row r="63" spans="2:18" s="257" customFormat="1" x14ac:dyDescent="0.25">
      <c r="B63" s="235" t="s">
        <v>203</v>
      </c>
      <c r="C63" s="264"/>
      <c r="D63" s="265"/>
      <c r="E63" s="266"/>
      <c r="F63" s="266"/>
      <c r="G63" s="266"/>
      <c r="H63" s="267"/>
      <c r="I63" s="197"/>
      <c r="J63" s="197"/>
      <c r="K63" s="198"/>
      <c r="L63" s="198"/>
      <c r="M63" s="198"/>
      <c r="N63" s="198"/>
      <c r="O63" s="198"/>
      <c r="P63" s="198"/>
      <c r="Q63" s="198"/>
      <c r="R63" s="198"/>
    </row>
    <row r="64" spans="2:18" s="257" customFormat="1" x14ac:dyDescent="0.25">
      <c r="B64" s="505" t="s">
        <v>103</v>
      </c>
      <c r="C64" s="506"/>
      <c r="D64" s="506"/>
      <c r="E64" s="506"/>
      <c r="F64" s="506"/>
      <c r="G64" s="506"/>
      <c r="H64" s="507"/>
      <c r="I64" s="197"/>
      <c r="J64" s="197"/>
    </row>
    <row r="65" spans="1:18" s="257" customFormat="1" x14ac:dyDescent="0.25">
      <c r="B65" s="482" t="s">
        <v>104</v>
      </c>
      <c r="C65" s="483"/>
      <c r="D65" s="483"/>
      <c r="E65" s="483"/>
      <c r="F65" s="483"/>
      <c r="G65" s="483"/>
      <c r="H65" s="484"/>
      <c r="I65" s="197"/>
      <c r="J65" s="197"/>
    </row>
    <row r="66" spans="1:18" s="257" customFormat="1" x14ac:dyDescent="0.25">
      <c r="B66" s="475" t="s">
        <v>105</v>
      </c>
      <c r="C66" s="483"/>
      <c r="D66" s="483"/>
      <c r="E66" s="483"/>
      <c r="F66" s="483"/>
      <c r="G66" s="483"/>
      <c r="H66" s="484"/>
      <c r="I66" s="197"/>
      <c r="J66" s="197"/>
    </row>
    <row r="67" spans="1:18" s="257" customFormat="1" x14ac:dyDescent="0.25">
      <c r="B67" s="268"/>
      <c r="C67" s="483"/>
      <c r="D67" s="483"/>
      <c r="E67" s="483"/>
      <c r="F67" s="483"/>
      <c r="G67" s="483"/>
      <c r="H67" s="484"/>
      <c r="I67" s="197"/>
      <c r="J67" s="197"/>
    </row>
    <row r="68" spans="1:18" s="196" customFormat="1" x14ac:dyDescent="0.25">
      <c r="A68" s="198"/>
      <c r="E68" s="269"/>
      <c r="H68" s="270"/>
      <c r="I68" s="197"/>
      <c r="J68" s="198"/>
      <c r="K68" s="198"/>
      <c r="L68" s="198"/>
      <c r="M68" s="198"/>
      <c r="N68" s="198"/>
      <c r="O68" s="198"/>
      <c r="P68" s="198"/>
      <c r="Q68" s="198"/>
      <c r="R68" s="198"/>
    </row>
  </sheetData>
  <mergeCells count="4">
    <mergeCell ref="B1:H1"/>
    <mergeCell ref="B2:H2"/>
    <mergeCell ref="B4:H4"/>
    <mergeCell ref="B64:H64"/>
  </mergeCells>
  <pageMargins left="0.97" right="0.7" top="0.36" bottom="0.51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98" hidden="1" customWidth="1"/>
    <col min="2" max="2" width="91.7109375" style="16" customWidth="1"/>
    <col min="3" max="3" width="21.5703125" style="16" customWidth="1"/>
    <col min="4" max="4" width="16.28515625" style="16" customWidth="1"/>
    <col min="5" max="7" width="15.42578125" style="16" customWidth="1"/>
    <col min="8" max="8" width="15" style="17" bestFit="1" customWidth="1"/>
    <col min="9" max="9" width="15.140625" style="21" bestFit="1" customWidth="1"/>
    <col min="10" max="10" width="18.42578125" style="288" customWidth="1"/>
    <col min="11" max="11" width="14.7109375" style="288" customWidth="1"/>
    <col min="12" max="256" width="9.140625" style="198"/>
    <col min="257" max="257" width="0" style="198" hidden="1" customWidth="1"/>
    <col min="258" max="258" width="91.7109375" style="198" customWidth="1"/>
    <col min="259" max="259" width="21.5703125" style="198" customWidth="1"/>
    <col min="260" max="260" width="16.28515625" style="198" customWidth="1"/>
    <col min="261" max="263" width="15.42578125" style="198" customWidth="1"/>
    <col min="264" max="264" width="15" style="198" bestFit="1" customWidth="1"/>
    <col min="265" max="265" width="15.140625" style="198" bestFit="1" customWidth="1"/>
    <col min="266" max="266" width="18.42578125" style="198" customWidth="1"/>
    <col min="267" max="267" width="14.7109375" style="198" customWidth="1"/>
    <col min="268" max="512" width="9.140625" style="198"/>
    <col min="513" max="513" width="0" style="198" hidden="1" customWidth="1"/>
    <col min="514" max="514" width="91.7109375" style="198" customWidth="1"/>
    <col min="515" max="515" width="21.5703125" style="198" customWidth="1"/>
    <col min="516" max="516" width="16.28515625" style="198" customWidth="1"/>
    <col min="517" max="519" width="15.42578125" style="198" customWidth="1"/>
    <col min="520" max="520" width="15" style="198" bestFit="1" customWidth="1"/>
    <col min="521" max="521" width="15.140625" style="198" bestFit="1" customWidth="1"/>
    <col min="522" max="522" width="18.42578125" style="198" customWidth="1"/>
    <col min="523" max="523" width="14.7109375" style="198" customWidth="1"/>
    <col min="524" max="768" width="9.140625" style="198"/>
    <col min="769" max="769" width="0" style="198" hidden="1" customWidth="1"/>
    <col min="770" max="770" width="91.7109375" style="198" customWidth="1"/>
    <col min="771" max="771" width="21.5703125" style="198" customWidth="1"/>
    <col min="772" max="772" width="16.28515625" style="198" customWidth="1"/>
    <col min="773" max="775" width="15.42578125" style="198" customWidth="1"/>
    <col min="776" max="776" width="15" style="198" bestFit="1" customWidth="1"/>
    <col min="777" max="777" width="15.140625" style="198" bestFit="1" customWidth="1"/>
    <col min="778" max="778" width="18.42578125" style="198" customWidth="1"/>
    <col min="779" max="779" width="14.7109375" style="198" customWidth="1"/>
    <col min="780" max="1024" width="9.140625" style="198"/>
    <col min="1025" max="1025" width="0" style="198" hidden="1" customWidth="1"/>
    <col min="1026" max="1026" width="91.7109375" style="198" customWidth="1"/>
    <col min="1027" max="1027" width="21.5703125" style="198" customWidth="1"/>
    <col min="1028" max="1028" width="16.28515625" style="198" customWidth="1"/>
    <col min="1029" max="1031" width="15.42578125" style="198" customWidth="1"/>
    <col min="1032" max="1032" width="15" style="198" bestFit="1" customWidth="1"/>
    <col min="1033" max="1033" width="15.140625" style="198" bestFit="1" customWidth="1"/>
    <col min="1034" max="1034" width="18.42578125" style="198" customWidth="1"/>
    <col min="1035" max="1035" width="14.7109375" style="198" customWidth="1"/>
    <col min="1036" max="1280" width="9.140625" style="198"/>
    <col min="1281" max="1281" width="0" style="198" hidden="1" customWidth="1"/>
    <col min="1282" max="1282" width="91.7109375" style="198" customWidth="1"/>
    <col min="1283" max="1283" width="21.5703125" style="198" customWidth="1"/>
    <col min="1284" max="1284" width="16.28515625" style="198" customWidth="1"/>
    <col min="1285" max="1287" width="15.42578125" style="198" customWidth="1"/>
    <col min="1288" max="1288" width="15" style="198" bestFit="1" customWidth="1"/>
    <col min="1289" max="1289" width="15.140625" style="198" bestFit="1" customWidth="1"/>
    <col min="1290" max="1290" width="18.42578125" style="198" customWidth="1"/>
    <col min="1291" max="1291" width="14.7109375" style="198" customWidth="1"/>
    <col min="1292" max="1536" width="9.140625" style="198"/>
    <col min="1537" max="1537" width="0" style="198" hidden="1" customWidth="1"/>
    <col min="1538" max="1538" width="91.7109375" style="198" customWidth="1"/>
    <col min="1539" max="1539" width="21.5703125" style="198" customWidth="1"/>
    <col min="1540" max="1540" width="16.28515625" style="198" customWidth="1"/>
    <col min="1541" max="1543" width="15.42578125" style="198" customWidth="1"/>
    <col min="1544" max="1544" width="15" style="198" bestFit="1" customWidth="1"/>
    <col min="1545" max="1545" width="15.140625" style="198" bestFit="1" customWidth="1"/>
    <col min="1546" max="1546" width="18.42578125" style="198" customWidth="1"/>
    <col min="1547" max="1547" width="14.7109375" style="198" customWidth="1"/>
    <col min="1548" max="1792" width="9.140625" style="198"/>
    <col min="1793" max="1793" width="0" style="198" hidden="1" customWidth="1"/>
    <col min="1794" max="1794" width="91.7109375" style="198" customWidth="1"/>
    <col min="1795" max="1795" width="21.5703125" style="198" customWidth="1"/>
    <col min="1796" max="1796" width="16.28515625" style="198" customWidth="1"/>
    <col min="1797" max="1799" width="15.42578125" style="198" customWidth="1"/>
    <col min="1800" max="1800" width="15" style="198" bestFit="1" customWidth="1"/>
    <col min="1801" max="1801" width="15.140625" style="198" bestFit="1" customWidth="1"/>
    <col min="1802" max="1802" width="18.42578125" style="198" customWidth="1"/>
    <col min="1803" max="1803" width="14.7109375" style="198" customWidth="1"/>
    <col min="1804" max="2048" width="9.140625" style="198"/>
    <col min="2049" max="2049" width="0" style="198" hidden="1" customWidth="1"/>
    <col min="2050" max="2050" width="91.7109375" style="198" customWidth="1"/>
    <col min="2051" max="2051" width="21.5703125" style="198" customWidth="1"/>
    <col min="2052" max="2052" width="16.28515625" style="198" customWidth="1"/>
    <col min="2053" max="2055" width="15.42578125" style="198" customWidth="1"/>
    <col min="2056" max="2056" width="15" style="198" bestFit="1" customWidth="1"/>
    <col min="2057" max="2057" width="15.140625" style="198" bestFit="1" customWidth="1"/>
    <col min="2058" max="2058" width="18.42578125" style="198" customWidth="1"/>
    <col min="2059" max="2059" width="14.7109375" style="198" customWidth="1"/>
    <col min="2060" max="2304" width="9.140625" style="198"/>
    <col min="2305" max="2305" width="0" style="198" hidden="1" customWidth="1"/>
    <col min="2306" max="2306" width="91.7109375" style="198" customWidth="1"/>
    <col min="2307" max="2307" width="21.5703125" style="198" customWidth="1"/>
    <col min="2308" max="2308" width="16.28515625" style="198" customWidth="1"/>
    <col min="2309" max="2311" width="15.42578125" style="198" customWidth="1"/>
    <col min="2312" max="2312" width="15" style="198" bestFit="1" customWidth="1"/>
    <col min="2313" max="2313" width="15.140625" style="198" bestFit="1" customWidth="1"/>
    <col min="2314" max="2314" width="18.42578125" style="198" customWidth="1"/>
    <col min="2315" max="2315" width="14.7109375" style="198" customWidth="1"/>
    <col min="2316" max="2560" width="9.140625" style="198"/>
    <col min="2561" max="2561" width="0" style="198" hidden="1" customWidth="1"/>
    <col min="2562" max="2562" width="91.7109375" style="198" customWidth="1"/>
    <col min="2563" max="2563" width="21.5703125" style="198" customWidth="1"/>
    <col min="2564" max="2564" width="16.28515625" style="198" customWidth="1"/>
    <col min="2565" max="2567" width="15.42578125" style="198" customWidth="1"/>
    <col min="2568" max="2568" width="15" style="198" bestFit="1" customWidth="1"/>
    <col min="2569" max="2569" width="15.140625" style="198" bestFit="1" customWidth="1"/>
    <col min="2570" max="2570" width="18.42578125" style="198" customWidth="1"/>
    <col min="2571" max="2571" width="14.7109375" style="198" customWidth="1"/>
    <col min="2572" max="2816" width="9.140625" style="198"/>
    <col min="2817" max="2817" width="0" style="198" hidden="1" customWidth="1"/>
    <col min="2818" max="2818" width="91.7109375" style="198" customWidth="1"/>
    <col min="2819" max="2819" width="21.5703125" style="198" customWidth="1"/>
    <col min="2820" max="2820" width="16.28515625" style="198" customWidth="1"/>
    <col min="2821" max="2823" width="15.42578125" style="198" customWidth="1"/>
    <col min="2824" max="2824" width="15" style="198" bestFit="1" customWidth="1"/>
    <col min="2825" max="2825" width="15.140625" style="198" bestFit="1" customWidth="1"/>
    <col min="2826" max="2826" width="18.42578125" style="198" customWidth="1"/>
    <col min="2827" max="2827" width="14.7109375" style="198" customWidth="1"/>
    <col min="2828" max="3072" width="9.140625" style="198"/>
    <col min="3073" max="3073" width="0" style="198" hidden="1" customWidth="1"/>
    <col min="3074" max="3074" width="91.7109375" style="198" customWidth="1"/>
    <col min="3075" max="3075" width="21.5703125" style="198" customWidth="1"/>
    <col min="3076" max="3076" width="16.28515625" style="198" customWidth="1"/>
    <col min="3077" max="3079" width="15.42578125" style="198" customWidth="1"/>
    <col min="3080" max="3080" width="15" style="198" bestFit="1" customWidth="1"/>
    <col min="3081" max="3081" width="15.140625" style="198" bestFit="1" customWidth="1"/>
    <col min="3082" max="3082" width="18.42578125" style="198" customWidth="1"/>
    <col min="3083" max="3083" width="14.7109375" style="198" customWidth="1"/>
    <col min="3084" max="3328" width="9.140625" style="198"/>
    <col min="3329" max="3329" width="0" style="198" hidden="1" customWidth="1"/>
    <col min="3330" max="3330" width="91.7109375" style="198" customWidth="1"/>
    <col min="3331" max="3331" width="21.5703125" style="198" customWidth="1"/>
    <col min="3332" max="3332" width="16.28515625" style="198" customWidth="1"/>
    <col min="3333" max="3335" width="15.42578125" style="198" customWidth="1"/>
    <col min="3336" max="3336" width="15" style="198" bestFit="1" customWidth="1"/>
    <col min="3337" max="3337" width="15.140625" style="198" bestFit="1" customWidth="1"/>
    <col min="3338" max="3338" width="18.42578125" style="198" customWidth="1"/>
    <col min="3339" max="3339" width="14.7109375" style="198" customWidth="1"/>
    <col min="3340" max="3584" width="9.140625" style="198"/>
    <col min="3585" max="3585" width="0" style="198" hidden="1" customWidth="1"/>
    <col min="3586" max="3586" width="91.7109375" style="198" customWidth="1"/>
    <col min="3587" max="3587" width="21.5703125" style="198" customWidth="1"/>
    <col min="3588" max="3588" width="16.28515625" style="198" customWidth="1"/>
    <col min="3589" max="3591" width="15.42578125" style="198" customWidth="1"/>
    <col min="3592" max="3592" width="15" style="198" bestFit="1" customWidth="1"/>
    <col min="3593" max="3593" width="15.140625" style="198" bestFit="1" customWidth="1"/>
    <col min="3594" max="3594" width="18.42578125" style="198" customWidth="1"/>
    <col min="3595" max="3595" width="14.7109375" style="198" customWidth="1"/>
    <col min="3596" max="3840" width="9.140625" style="198"/>
    <col min="3841" max="3841" width="0" style="198" hidden="1" customWidth="1"/>
    <col min="3842" max="3842" width="91.7109375" style="198" customWidth="1"/>
    <col min="3843" max="3843" width="21.5703125" style="198" customWidth="1"/>
    <col min="3844" max="3844" width="16.28515625" style="198" customWidth="1"/>
    <col min="3845" max="3847" width="15.42578125" style="198" customWidth="1"/>
    <col min="3848" max="3848" width="15" style="198" bestFit="1" customWidth="1"/>
    <col min="3849" max="3849" width="15.140625" style="198" bestFit="1" customWidth="1"/>
    <col min="3850" max="3850" width="18.42578125" style="198" customWidth="1"/>
    <col min="3851" max="3851" width="14.7109375" style="198" customWidth="1"/>
    <col min="3852" max="4096" width="9.140625" style="198"/>
    <col min="4097" max="4097" width="0" style="198" hidden="1" customWidth="1"/>
    <col min="4098" max="4098" width="91.7109375" style="198" customWidth="1"/>
    <col min="4099" max="4099" width="21.5703125" style="198" customWidth="1"/>
    <col min="4100" max="4100" width="16.28515625" style="198" customWidth="1"/>
    <col min="4101" max="4103" width="15.42578125" style="198" customWidth="1"/>
    <col min="4104" max="4104" width="15" style="198" bestFit="1" customWidth="1"/>
    <col min="4105" max="4105" width="15.140625" style="198" bestFit="1" customWidth="1"/>
    <col min="4106" max="4106" width="18.42578125" style="198" customWidth="1"/>
    <col min="4107" max="4107" width="14.7109375" style="198" customWidth="1"/>
    <col min="4108" max="4352" width="9.140625" style="198"/>
    <col min="4353" max="4353" width="0" style="198" hidden="1" customWidth="1"/>
    <col min="4354" max="4354" width="91.7109375" style="198" customWidth="1"/>
    <col min="4355" max="4355" width="21.5703125" style="198" customWidth="1"/>
    <col min="4356" max="4356" width="16.28515625" style="198" customWidth="1"/>
    <col min="4357" max="4359" width="15.42578125" style="198" customWidth="1"/>
    <col min="4360" max="4360" width="15" style="198" bestFit="1" customWidth="1"/>
    <col min="4361" max="4361" width="15.140625" style="198" bestFit="1" customWidth="1"/>
    <col min="4362" max="4362" width="18.42578125" style="198" customWidth="1"/>
    <col min="4363" max="4363" width="14.7109375" style="198" customWidth="1"/>
    <col min="4364" max="4608" width="9.140625" style="198"/>
    <col min="4609" max="4609" width="0" style="198" hidden="1" customWidth="1"/>
    <col min="4610" max="4610" width="91.7109375" style="198" customWidth="1"/>
    <col min="4611" max="4611" width="21.5703125" style="198" customWidth="1"/>
    <col min="4612" max="4612" width="16.28515625" style="198" customWidth="1"/>
    <col min="4613" max="4615" width="15.42578125" style="198" customWidth="1"/>
    <col min="4616" max="4616" width="15" style="198" bestFit="1" customWidth="1"/>
    <col min="4617" max="4617" width="15.140625" style="198" bestFit="1" customWidth="1"/>
    <col min="4618" max="4618" width="18.42578125" style="198" customWidth="1"/>
    <col min="4619" max="4619" width="14.7109375" style="198" customWidth="1"/>
    <col min="4620" max="4864" width="9.140625" style="198"/>
    <col min="4865" max="4865" width="0" style="198" hidden="1" customWidth="1"/>
    <col min="4866" max="4866" width="91.7109375" style="198" customWidth="1"/>
    <col min="4867" max="4867" width="21.5703125" style="198" customWidth="1"/>
    <col min="4868" max="4868" width="16.28515625" style="198" customWidth="1"/>
    <col min="4869" max="4871" width="15.42578125" style="198" customWidth="1"/>
    <col min="4872" max="4872" width="15" style="198" bestFit="1" customWidth="1"/>
    <col min="4873" max="4873" width="15.140625" style="198" bestFit="1" customWidth="1"/>
    <col min="4874" max="4874" width="18.42578125" style="198" customWidth="1"/>
    <col min="4875" max="4875" width="14.7109375" style="198" customWidth="1"/>
    <col min="4876" max="5120" width="9.140625" style="198"/>
    <col min="5121" max="5121" width="0" style="198" hidden="1" customWidth="1"/>
    <col min="5122" max="5122" width="91.7109375" style="198" customWidth="1"/>
    <col min="5123" max="5123" width="21.5703125" style="198" customWidth="1"/>
    <col min="5124" max="5124" width="16.28515625" style="198" customWidth="1"/>
    <col min="5125" max="5127" width="15.42578125" style="198" customWidth="1"/>
    <col min="5128" max="5128" width="15" style="198" bestFit="1" customWidth="1"/>
    <col min="5129" max="5129" width="15.140625" style="198" bestFit="1" customWidth="1"/>
    <col min="5130" max="5130" width="18.42578125" style="198" customWidth="1"/>
    <col min="5131" max="5131" width="14.7109375" style="198" customWidth="1"/>
    <col min="5132" max="5376" width="9.140625" style="198"/>
    <col min="5377" max="5377" width="0" style="198" hidden="1" customWidth="1"/>
    <col min="5378" max="5378" width="91.7109375" style="198" customWidth="1"/>
    <col min="5379" max="5379" width="21.5703125" style="198" customWidth="1"/>
    <col min="5380" max="5380" width="16.28515625" style="198" customWidth="1"/>
    <col min="5381" max="5383" width="15.42578125" style="198" customWidth="1"/>
    <col min="5384" max="5384" width="15" style="198" bestFit="1" customWidth="1"/>
    <col min="5385" max="5385" width="15.140625" style="198" bestFit="1" customWidth="1"/>
    <col min="5386" max="5386" width="18.42578125" style="198" customWidth="1"/>
    <col min="5387" max="5387" width="14.7109375" style="198" customWidth="1"/>
    <col min="5388" max="5632" width="9.140625" style="198"/>
    <col min="5633" max="5633" width="0" style="198" hidden="1" customWidth="1"/>
    <col min="5634" max="5634" width="91.7109375" style="198" customWidth="1"/>
    <col min="5635" max="5635" width="21.5703125" style="198" customWidth="1"/>
    <col min="5636" max="5636" width="16.28515625" style="198" customWidth="1"/>
    <col min="5637" max="5639" width="15.42578125" style="198" customWidth="1"/>
    <col min="5640" max="5640" width="15" style="198" bestFit="1" customWidth="1"/>
    <col min="5641" max="5641" width="15.140625" style="198" bestFit="1" customWidth="1"/>
    <col min="5642" max="5642" width="18.42578125" style="198" customWidth="1"/>
    <col min="5643" max="5643" width="14.7109375" style="198" customWidth="1"/>
    <col min="5644" max="5888" width="9.140625" style="198"/>
    <col min="5889" max="5889" width="0" style="198" hidden="1" customWidth="1"/>
    <col min="5890" max="5890" width="91.7109375" style="198" customWidth="1"/>
    <col min="5891" max="5891" width="21.5703125" style="198" customWidth="1"/>
    <col min="5892" max="5892" width="16.28515625" style="198" customWidth="1"/>
    <col min="5893" max="5895" width="15.42578125" style="198" customWidth="1"/>
    <col min="5896" max="5896" width="15" style="198" bestFit="1" customWidth="1"/>
    <col min="5897" max="5897" width="15.140625" style="198" bestFit="1" customWidth="1"/>
    <col min="5898" max="5898" width="18.42578125" style="198" customWidth="1"/>
    <col min="5899" max="5899" width="14.7109375" style="198" customWidth="1"/>
    <col min="5900" max="6144" width="9.140625" style="198"/>
    <col min="6145" max="6145" width="0" style="198" hidden="1" customWidth="1"/>
    <col min="6146" max="6146" width="91.7109375" style="198" customWidth="1"/>
    <col min="6147" max="6147" width="21.5703125" style="198" customWidth="1"/>
    <col min="6148" max="6148" width="16.28515625" style="198" customWidth="1"/>
    <col min="6149" max="6151" width="15.42578125" style="198" customWidth="1"/>
    <col min="6152" max="6152" width="15" style="198" bestFit="1" customWidth="1"/>
    <col min="6153" max="6153" width="15.140625" style="198" bestFit="1" customWidth="1"/>
    <col min="6154" max="6154" width="18.42578125" style="198" customWidth="1"/>
    <col min="6155" max="6155" width="14.7109375" style="198" customWidth="1"/>
    <col min="6156" max="6400" width="9.140625" style="198"/>
    <col min="6401" max="6401" width="0" style="198" hidden="1" customWidth="1"/>
    <col min="6402" max="6402" width="91.7109375" style="198" customWidth="1"/>
    <col min="6403" max="6403" width="21.5703125" style="198" customWidth="1"/>
    <col min="6404" max="6404" width="16.28515625" style="198" customWidth="1"/>
    <col min="6405" max="6407" width="15.42578125" style="198" customWidth="1"/>
    <col min="6408" max="6408" width="15" style="198" bestFit="1" customWidth="1"/>
    <col min="6409" max="6409" width="15.140625" style="198" bestFit="1" customWidth="1"/>
    <col min="6410" max="6410" width="18.42578125" style="198" customWidth="1"/>
    <col min="6411" max="6411" width="14.7109375" style="198" customWidth="1"/>
    <col min="6412" max="6656" width="9.140625" style="198"/>
    <col min="6657" max="6657" width="0" style="198" hidden="1" customWidth="1"/>
    <col min="6658" max="6658" width="91.7109375" style="198" customWidth="1"/>
    <col min="6659" max="6659" width="21.5703125" style="198" customWidth="1"/>
    <col min="6660" max="6660" width="16.28515625" style="198" customWidth="1"/>
    <col min="6661" max="6663" width="15.42578125" style="198" customWidth="1"/>
    <col min="6664" max="6664" width="15" style="198" bestFit="1" customWidth="1"/>
    <col min="6665" max="6665" width="15.140625" style="198" bestFit="1" customWidth="1"/>
    <col min="6666" max="6666" width="18.42578125" style="198" customWidth="1"/>
    <col min="6667" max="6667" width="14.7109375" style="198" customWidth="1"/>
    <col min="6668" max="6912" width="9.140625" style="198"/>
    <col min="6913" max="6913" width="0" style="198" hidden="1" customWidth="1"/>
    <col min="6914" max="6914" width="91.7109375" style="198" customWidth="1"/>
    <col min="6915" max="6915" width="21.5703125" style="198" customWidth="1"/>
    <col min="6916" max="6916" width="16.28515625" style="198" customWidth="1"/>
    <col min="6917" max="6919" width="15.42578125" style="198" customWidth="1"/>
    <col min="6920" max="6920" width="15" style="198" bestFit="1" customWidth="1"/>
    <col min="6921" max="6921" width="15.140625" style="198" bestFit="1" customWidth="1"/>
    <col min="6922" max="6922" width="18.42578125" style="198" customWidth="1"/>
    <col min="6923" max="6923" width="14.7109375" style="198" customWidth="1"/>
    <col min="6924" max="7168" width="9.140625" style="198"/>
    <col min="7169" max="7169" width="0" style="198" hidden="1" customWidth="1"/>
    <col min="7170" max="7170" width="91.7109375" style="198" customWidth="1"/>
    <col min="7171" max="7171" width="21.5703125" style="198" customWidth="1"/>
    <col min="7172" max="7172" width="16.28515625" style="198" customWidth="1"/>
    <col min="7173" max="7175" width="15.42578125" style="198" customWidth="1"/>
    <col min="7176" max="7176" width="15" style="198" bestFit="1" customWidth="1"/>
    <col min="7177" max="7177" width="15.140625" style="198" bestFit="1" customWidth="1"/>
    <col min="7178" max="7178" width="18.42578125" style="198" customWidth="1"/>
    <col min="7179" max="7179" width="14.7109375" style="198" customWidth="1"/>
    <col min="7180" max="7424" width="9.140625" style="198"/>
    <col min="7425" max="7425" width="0" style="198" hidden="1" customWidth="1"/>
    <col min="7426" max="7426" width="91.7109375" style="198" customWidth="1"/>
    <col min="7427" max="7427" width="21.5703125" style="198" customWidth="1"/>
    <col min="7428" max="7428" width="16.28515625" style="198" customWidth="1"/>
    <col min="7429" max="7431" width="15.42578125" style="198" customWidth="1"/>
    <col min="7432" max="7432" width="15" style="198" bestFit="1" customWidth="1"/>
    <col min="7433" max="7433" width="15.140625" style="198" bestFit="1" customWidth="1"/>
    <col min="7434" max="7434" width="18.42578125" style="198" customWidth="1"/>
    <col min="7435" max="7435" width="14.7109375" style="198" customWidth="1"/>
    <col min="7436" max="7680" width="9.140625" style="198"/>
    <col min="7681" max="7681" width="0" style="198" hidden="1" customWidth="1"/>
    <col min="7682" max="7682" width="91.7109375" style="198" customWidth="1"/>
    <col min="7683" max="7683" width="21.5703125" style="198" customWidth="1"/>
    <col min="7684" max="7684" width="16.28515625" style="198" customWidth="1"/>
    <col min="7685" max="7687" width="15.42578125" style="198" customWidth="1"/>
    <col min="7688" max="7688" width="15" style="198" bestFit="1" customWidth="1"/>
    <col min="7689" max="7689" width="15.140625" style="198" bestFit="1" customWidth="1"/>
    <col min="7690" max="7690" width="18.42578125" style="198" customWidth="1"/>
    <col min="7691" max="7691" width="14.7109375" style="198" customWidth="1"/>
    <col min="7692" max="7936" width="9.140625" style="198"/>
    <col min="7937" max="7937" width="0" style="198" hidden="1" customWidth="1"/>
    <col min="7938" max="7938" width="91.7109375" style="198" customWidth="1"/>
    <col min="7939" max="7939" width="21.5703125" style="198" customWidth="1"/>
    <col min="7940" max="7940" width="16.28515625" style="198" customWidth="1"/>
    <col min="7941" max="7943" width="15.42578125" style="198" customWidth="1"/>
    <col min="7944" max="7944" width="15" style="198" bestFit="1" customWidth="1"/>
    <col min="7945" max="7945" width="15.140625" style="198" bestFit="1" customWidth="1"/>
    <col min="7946" max="7946" width="18.42578125" style="198" customWidth="1"/>
    <col min="7947" max="7947" width="14.7109375" style="198" customWidth="1"/>
    <col min="7948" max="8192" width="9.140625" style="198"/>
    <col min="8193" max="8193" width="0" style="198" hidden="1" customWidth="1"/>
    <col min="8194" max="8194" width="91.7109375" style="198" customWidth="1"/>
    <col min="8195" max="8195" width="21.5703125" style="198" customWidth="1"/>
    <col min="8196" max="8196" width="16.28515625" style="198" customWidth="1"/>
    <col min="8197" max="8199" width="15.42578125" style="198" customWidth="1"/>
    <col min="8200" max="8200" width="15" style="198" bestFit="1" customWidth="1"/>
    <col min="8201" max="8201" width="15.140625" style="198" bestFit="1" customWidth="1"/>
    <col min="8202" max="8202" width="18.42578125" style="198" customWidth="1"/>
    <col min="8203" max="8203" width="14.7109375" style="198" customWidth="1"/>
    <col min="8204" max="8448" width="9.140625" style="198"/>
    <col min="8449" max="8449" width="0" style="198" hidden="1" customWidth="1"/>
    <col min="8450" max="8450" width="91.7109375" style="198" customWidth="1"/>
    <col min="8451" max="8451" width="21.5703125" style="198" customWidth="1"/>
    <col min="8452" max="8452" width="16.28515625" style="198" customWidth="1"/>
    <col min="8453" max="8455" width="15.42578125" style="198" customWidth="1"/>
    <col min="8456" max="8456" width="15" style="198" bestFit="1" customWidth="1"/>
    <col min="8457" max="8457" width="15.140625" style="198" bestFit="1" customWidth="1"/>
    <col min="8458" max="8458" width="18.42578125" style="198" customWidth="1"/>
    <col min="8459" max="8459" width="14.7109375" style="198" customWidth="1"/>
    <col min="8460" max="8704" width="9.140625" style="198"/>
    <col min="8705" max="8705" width="0" style="198" hidden="1" customWidth="1"/>
    <col min="8706" max="8706" width="91.7109375" style="198" customWidth="1"/>
    <col min="8707" max="8707" width="21.5703125" style="198" customWidth="1"/>
    <col min="8708" max="8708" width="16.28515625" style="198" customWidth="1"/>
    <col min="8709" max="8711" width="15.42578125" style="198" customWidth="1"/>
    <col min="8712" max="8712" width="15" style="198" bestFit="1" customWidth="1"/>
    <col min="8713" max="8713" width="15.140625" style="198" bestFit="1" customWidth="1"/>
    <col min="8714" max="8714" width="18.42578125" style="198" customWidth="1"/>
    <col min="8715" max="8715" width="14.7109375" style="198" customWidth="1"/>
    <col min="8716" max="8960" width="9.140625" style="198"/>
    <col min="8961" max="8961" width="0" style="198" hidden="1" customWidth="1"/>
    <col min="8962" max="8962" width="91.7109375" style="198" customWidth="1"/>
    <col min="8963" max="8963" width="21.5703125" style="198" customWidth="1"/>
    <col min="8964" max="8964" width="16.28515625" style="198" customWidth="1"/>
    <col min="8965" max="8967" width="15.42578125" style="198" customWidth="1"/>
    <col min="8968" max="8968" width="15" style="198" bestFit="1" customWidth="1"/>
    <col min="8969" max="8969" width="15.140625" style="198" bestFit="1" customWidth="1"/>
    <col min="8970" max="8970" width="18.42578125" style="198" customWidth="1"/>
    <col min="8971" max="8971" width="14.7109375" style="198" customWidth="1"/>
    <col min="8972" max="9216" width="9.140625" style="198"/>
    <col min="9217" max="9217" width="0" style="198" hidden="1" customWidth="1"/>
    <col min="9218" max="9218" width="91.7109375" style="198" customWidth="1"/>
    <col min="9219" max="9219" width="21.5703125" style="198" customWidth="1"/>
    <col min="9220" max="9220" width="16.28515625" style="198" customWidth="1"/>
    <col min="9221" max="9223" width="15.42578125" style="198" customWidth="1"/>
    <col min="9224" max="9224" width="15" style="198" bestFit="1" customWidth="1"/>
    <col min="9225" max="9225" width="15.140625" style="198" bestFit="1" customWidth="1"/>
    <col min="9226" max="9226" width="18.42578125" style="198" customWidth="1"/>
    <col min="9227" max="9227" width="14.7109375" style="198" customWidth="1"/>
    <col min="9228" max="9472" width="9.140625" style="198"/>
    <col min="9473" max="9473" width="0" style="198" hidden="1" customWidth="1"/>
    <col min="9474" max="9474" width="91.7109375" style="198" customWidth="1"/>
    <col min="9475" max="9475" width="21.5703125" style="198" customWidth="1"/>
    <col min="9476" max="9476" width="16.28515625" style="198" customWidth="1"/>
    <col min="9477" max="9479" width="15.42578125" style="198" customWidth="1"/>
    <col min="9480" max="9480" width="15" style="198" bestFit="1" customWidth="1"/>
    <col min="9481" max="9481" width="15.140625" style="198" bestFit="1" customWidth="1"/>
    <col min="9482" max="9482" width="18.42578125" style="198" customWidth="1"/>
    <col min="9483" max="9483" width="14.7109375" style="198" customWidth="1"/>
    <col min="9484" max="9728" width="9.140625" style="198"/>
    <col min="9729" max="9729" width="0" style="198" hidden="1" customWidth="1"/>
    <col min="9730" max="9730" width="91.7109375" style="198" customWidth="1"/>
    <col min="9731" max="9731" width="21.5703125" style="198" customWidth="1"/>
    <col min="9732" max="9732" width="16.28515625" style="198" customWidth="1"/>
    <col min="9733" max="9735" width="15.42578125" style="198" customWidth="1"/>
    <col min="9736" max="9736" width="15" style="198" bestFit="1" customWidth="1"/>
    <col min="9737" max="9737" width="15.140625" style="198" bestFit="1" customWidth="1"/>
    <col min="9738" max="9738" width="18.42578125" style="198" customWidth="1"/>
    <col min="9739" max="9739" width="14.7109375" style="198" customWidth="1"/>
    <col min="9740" max="9984" width="9.140625" style="198"/>
    <col min="9985" max="9985" width="0" style="198" hidden="1" customWidth="1"/>
    <col min="9986" max="9986" width="91.7109375" style="198" customWidth="1"/>
    <col min="9987" max="9987" width="21.5703125" style="198" customWidth="1"/>
    <col min="9988" max="9988" width="16.28515625" style="198" customWidth="1"/>
    <col min="9989" max="9991" width="15.42578125" style="198" customWidth="1"/>
    <col min="9992" max="9992" width="15" style="198" bestFit="1" customWidth="1"/>
    <col min="9993" max="9993" width="15.140625" style="198" bestFit="1" customWidth="1"/>
    <col min="9994" max="9994" width="18.42578125" style="198" customWidth="1"/>
    <col min="9995" max="9995" width="14.7109375" style="198" customWidth="1"/>
    <col min="9996" max="10240" width="9.140625" style="198"/>
    <col min="10241" max="10241" width="0" style="198" hidden="1" customWidth="1"/>
    <col min="10242" max="10242" width="91.7109375" style="198" customWidth="1"/>
    <col min="10243" max="10243" width="21.5703125" style="198" customWidth="1"/>
    <col min="10244" max="10244" width="16.28515625" style="198" customWidth="1"/>
    <col min="10245" max="10247" width="15.42578125" style="198" customWidth="1"/>
    <col min="10248" max="10248" width="15" style="198" bestFit="1" customWidth="1"/>
    <col min="10249" max="10249" width="15.140625" style="198" bestFit="1" customWidth="1"/>
    <col min="10250" max="10250" width="18.42578125" style="198" customWidth="1"/>
    <col min="10251" max="10251" width="14.7109375" style="198" customWidth="1"/>
    <col min="10252" max="10496" width="9.140625" style="198"/>
    <col min="10497" max="10497" width="0" style="198" hidden="1" customWidth="1"/>
    <col min="10498" max="10498" width="91.7109375" style="198" customWidth="1"/>
    <col min="10499" max="10499" width="21.5703125" style="198" customWidth="1"/>
    <col min="10500" max="10500" width="16.28515625" style="198" customWidth="1"/>
    <col min="10501" max="10503" width="15.42578125" style="198" customWidth="1"/>
    <col min="10504" max="10504" width="15" style="198" bestFit="1" customWidth="1"/>
    <col min="10505" max="10505" width="15.140625" style="198" bestFit="1" customWidth="1"/>
    <col min="10506" max="10506" width="18.42578125" style="198" customWidth="1"/>
    <col min="10507" max="10507" width="14.7109375" style="198" customWidth="1"/>
    <col min="10508" max="10752" width="9.140625" style="198"/>
    <col min="10753" max="10753" width="0" style="198" hidden="1" customWidth="1"/>
    <col min="10754" max="10754" width="91.7109375" style="198" customWidth="1"/>
    <col min="10755" max="10755" width="21.5703125" style="198" customWidth="1"/>
    <col min="10756" max="10756" width="16.28515625" style="198" customWidth="1"/>
    <col min="10757" max="10759" width="15.42578125" style="198" customWidth="1"/>
    <col min="10760" max="10760" width="15" style="198" bestFit="1" customWidth="1"/>
    <col min="10761" max="10761" width="15.140625" style="198" bestFit="1" customWidth="1"/>
    <col min="10762" max="10762" width="18.42578125" style="198" customWidth="1"/>
    <col min="10763" max="10763" width="14.7109375" style="198" customWidth="1"/>
    <col min="10764" max="11008" width="9.140625" style="198"/>
    <col min="11009" max="11009" width="0" style="198" hidden="1" customWidth="1"/>
    <col min="11010" max="11010" width="91.7109375" style="198" customWidth="1"/>
    <col min="11011" max="11011" width="21.5703125" style="198" customWidth="1"/>
    <col min="11012" max="11012" width="16.28515625" style="198" customWidth="1"/>
    <col min="11013" max="11015" width="15.42578125" style="198" customWidth="1"/>
    <col min="11016" max="11016" width="15" style="198" bestFit="1" customWidth="1"/>
    <col min="11017" max="11017" width="15.140625" style="198" bestFit="1" customWidth="1"/>
    <col min="11018" max="11018" width="18.42578125" style="198" customWidth="1"/>
    <col min="11019" max="11019" width="14.7109375" style="198" customWidth="1"/>
    <col min="11020" max="11264" width="9.140625" style="198"/>
    <col min="11265" max="11265" width="0" style="198" hidden="1" customWidth="1"/>
    <col min="11266" max="11266" width="91.7109375" style="198" customWidth="1"/>
    <col min="11267" max="11267" width="21.5703125" style="198" customWidth="1"/>
    <col min="11268" max="11268" width="16.28515625" style="198" customWidth="1"/>
    <col min="11269" max="11271" width="15.42578125" style="198" customWidth="1"/>
    <col min="11272" max="11272" width="15" style="198" bestFit="1" customWidth="1"/>
    <col min="11273" max="11273" width="15.140625" style="198" bestFit="1" customWidth="1"/>
    <col min="11274" max="11274" width="18.42578125" style="198" customWidth="1"/>
    <col min="11275" max="11275" width="14.7109375" style="198" customWidth="1"/>
    <col min="11276" max="11520" width="9.140625" style="198"/>
    <col min="11521" max="11521" width="0" style="198" hidden="1" customWidth="1"/>
    <col min="11522" max="11522" width="91.7109375" style="198" customWidth="1"/>
    <col min="11523" max="11523" width="21.5703125" style="198" customWidth="1"/>
    <col min="11524" max="11524" width="16.28515625" style="198" customWidth="1"/>
    <col min="11525" max="11527" width="15.42578125" style="198" customWidth="1"/>
    <col min="11528" max="11528" width="15" style="198" bestFit="1" customWidth="1"/>
    <col min="11529" max="11529" width="15.140625" style="198" bestFit="1" customWidth="1"/>
    <col min="11530" max="11530" width="18.42578125" style="198" customWidth="1"/>
    <col min="11531" max="11531" width="14.7109375" style="198" customWidth="1"/>
    <col min="11532" max="11776" width="9.140625" style="198"/>
    <col min="11777" max="11777" width="0" style="198" hidden="1" customWidth="1"/>
    <col min="11778" max="11778" width="91.7109375" style="198" customWidth="1"/>
    <col min="11779" max="11779" width="21.5703125" style="198" customWidth="1"/>
    <col min="11780" max="11780" width="16.28515625" style="198" customWidth="1"/>
    <col min="11781" max="11783" width="15.42578125" style="198" customWidth="1"/>
    <col min="11784" max="11784" width="15" style="198" bestFit="1" customWidth="1"/>
    <col min="11785" max="11785" width="15.140625" style="198" bestFit="1" customWidth="1"/>
    <col min="11786" max="11786" width="18.42578125" style="198" customWidth="1"/>
    <col min="11787" max="11787" width="14.7109375" style="198" customWidth="1"/>
    <col min="11788" max="12032" width="9.140625" style="198"/>
    <col min="12033" max="12033" width="0" style="198" hidden="1" customWidth="1"/>
    <col min="12034" max="12034" width="91.7109375" style="198" customWidth="1"/>
    <col min="12035" max="12035" width="21.5703125" style="198" customWidth="1"/>
    <col min="12036" max="12036" width="16.28515625" style="198" customWidth="1"/>
    <col min="12037" max="12039" width="15.42578125" style="198" customWidth="1"/>
    <col min="12040" max="12040" width="15" style="198" bestFit="1" customWidth="1"/>
    <col min="12041" max="12041" width="15.140625" style="198" bestFit="1" customWidth="1"/>
    <col min="12042" max="12042" width="18.42578125" style="198" customWidth="1"/>
    <col min="12043" max="12043" width="14.7109375" style="198" customWidth="1"/>
    <col min="12044" max="12288" width="9.140625" style="198"/>
    <col min="12289" max="12289" width="0" style="198" hidden="1" customWidth="1"/>
    <col min="12290" max="12290" width="91.7109375" style="198" customWidth="1"/>
    <col min="12291" max="12291" width="21.5703125" style="198" customWidth="1"/>
    <col min="12292" max="12292" width="16.28515625" style="198" customWidth="1"/>
    <col min="12293" max="12295" width="15.42578125" style="198" customWidth="1"/>
    <col min="12296" max="12296" width="15" style="198" bestFit="1" customWidth="1"/>
    <col min="12297" max="12297" width="15.140625" style="198" bestFit="1" customWidth="1"/>
    <col min="12298" max="12298" width="18.42578125" style="198" customWidth="1"/>
    <col min="12299" max="12299" width="14.7109375" style="198" customWidth="1"/>
    <col min="12300" max="12544" width="9.140625" style="198"/>
    <col min="12545" max="12545" width="0" style="198" hidden="1" customWidth="1"/>
    <col min="12546" max="12546" width="91.7109375" style="198" customWidth="1"/>
    <col min="12547" max="12547" width="21.5703125" style="198" customWidth="1"/>
    <col min="12548" max="12548" width="16.28515625" style="198" customWidth="1"/>
    <col min="12549" max="12551" width="15.42578125" style="198" customWidth="1"/>
    <col min="12552" max="12552" width="15" style="198" bestFit="1" customWidth="1"/>
    <col min="12553" max="12553" width="15.140625" style="198" bestFit="1" customWidth="1"/>
    <col min="12554" max="12554" width="18.42578125" style="198" customWidth="1"/>
    <col min="12555" max="12555" width="14.7109375" style="198" customWidth="1"/>
    <col min="12556" max="12800" width="9.140625" style="198"/>
    <col min="12801" max="12801" width="0" style="198" hidden="1" customWidth="1"/>
    <col min="12802" max="12802" width="91.7109375" style="198" customWidth="1"/>
    <col min="12803" max="12803" width="21.5703125" style="198" customWidth="1"/>
    <col min="12804" max="12804" width="16.28515625" style="198" customWidth="1"/>
    <col min="12805" max="12807" width="15.42578125" style="198" customWidth="1"/>
    <col min="12808" max="12808" width="15" style="198" bestFit="1" customWidth="1"/>
    <col min="12809" max="12809" width="15.140625" style="198" bestFit="1" customWidth="1"/>
    <col min="12810" max="12810" width="18.42578125" style="198" customWidth="1"/>
    <col min="12811" max="12811" width="14.7109375" style="198" customWidth="1"/>
    <col min="12812" max="13056" width="9.140625" style="198"/>
    <col min="13057" max="13057" width="0" style="198" hidden="1" customWidth="1"/>
    <col min="13058" max="13058" width="91.7109375" style="198" customWidth="1"/>
    <col min="13059" max="13059" width="21.5703125" style="198" customWidth="1"/>
    <col min="13060" max="13060" width="16.28515625" style="198" customWidth="1"/>
    <col min="13061" max="13063" width="15.42578125" style="198" customWidth="1"/>
    <col min="13064" max="13064" width="15" style="198" bestFit="1" customWidth="1"/>
    <col min="13065" max="13065" width="15.140625" style="198" bestFit="1" customWidth="1"/>
    <col min="13066" max="13066" width="18.42578125" style="198" customWidth="1"/>
    <col min="13067" max="13067" width="14.7109375" style="198" customWidth="1"/>
    <col min="13068" max="13312" width="9.140625" style="198"/>
    <col min="13313" max="13313" width="0" style="198" hidden="1" customWidth="1"/>
    <col min="13314" max="13314" width="91.7109375" style="198" customWidth="1"/>
    <col min="13315" max="13315" width="21.5703125" style="198" customWidth="1"/>
    <col min="13316" max="13316" width="16.28515625" style="198" customWidth="1"/>
    <col min="13317" max="13319" width="15.42578125" style="198" customWidth="1"/>
    <col min="13320" max="13320" width="15" style="198" bestFit="1" customWidth="1"/>
    <col min="13321" max="13321" width="15.140625" style="198" bestFit="1" customWidth="1"/>
    <col min="13322" max="13322" width="18.42578125" style="198" customWidth="1"/>
    <col min="13323" max="13323" width="14.7109375" style="198" customWidth="1"/>
    <col min="13324" max="13568" width="9.140625" style="198"/>
    <col min="13569" max="13569" width="0" style="198" hidden="1" customWidth="1"/>
    <col min="13570" max="13570" width="91.7109375" style="198" customWidth="1"/>
    <col min="13571" max="13571" width="21.5703125" style="198" customWidth="1"/>
    <col min="13572" max="13572" width="16.28515625" style="198" customWidth="1"/>
    <col min="13573" max="13575" width="15.42578125" style="198" customWidth="1"/>
    <col min="13576" max="13576" width="15" style="198" bestFit="1" customWidth="1"/>
    <col min="13577" max="13577" width="15.140625" style="198" bestFit="1" customWidth="1"/>
    <col min="13578" max="13578" width="18.42578125" style="198" customWidth="1"/>
    <col min="13579" max="13579" width="14.7109375" style="198" customWidth="1"/>
    <col min="13580" max="13824" width="9.140625" style="198"/>
    <col min="13825" max="13825" width="0" style="198" hidden="1" customWidth="1"/>
    <col min="13826" max="13826" width="91.7109375" style="198" customWidth="1"/>
    <col min="13827" max="13827" width="21.5703125" style="198" customWidth="1"/>
    <col min="13828" max="13828" width="16.28515625" style="198" customWidth="1"/>
    <col min="13829" max="13831" width="15.42578125" style="198" customWidth="1"/>
    <col min="13832" max="13832" width="15" style="198" bestFit="1" customWidth="1"/>
    <col min="13833" max="13833" width="15.140625" style="198" bestFit="1" customWidth="1"/>
    <col min="13834" max="13834" width="18.42578125" style="198" customWidth="1"/>
    <col min="13835" max="13835" width="14.7109375" style="198" customWidth="1"/>
    <col min="13836" max="14080" width="9.140625" style="198"/>
    <col min="14081" max="14081" width="0" style="198" hidden="1" customWidth="1"/>
    <col min="14082" max="14082" width="91.7109375" style="198" customWidth="1"/>
    <col min="14083" max="14083" width="21.5703125" style="198" customWidth="1"/>
    <col min="14084" max="14084" width="16.28515625" style="198" customWidth="1"/>
    <col min="14085" max="14087" width="15.42578125" style="198" customWidth="1"/>
    <col min="14088" max="14088" width="15" style="198" bestFit="1" customWidth="1"/>
    <col min="14089" max="14089" width="15.140625" style="198" bestFit="1" customWidth="1"/>
    <col min="14090" max="14090" width="18.42578125" style="198" customWidth="1"/>
    <col min="14091" max="14091" width="14.7109375" style="198" customWidth="1"/>
    <col min="14092" max="14336" width="9.140625" style="198"/>
    <col min="14337" max="14337" width="0" style="198" hidden="1" customWidth="1"/>
    <col min="14338" max="14338" width="91.7109375" style="198" customWidth="1"/>
    <col min="14339" max="14339" width="21.5703125" style="198" customWidth="1"/>
    <col min="14340" max="14340" width="16.28515625" style="198" customWidth="1"/>
    <col min="14341" max="14343" width="15.42578125" style="198" customWidth="1"/>
    <col min="14344" max="14344" width="15" style="198" bestFit="1" customWidth="1"/>
    <col min="14345" max="14345" width="15.140625" style="198" bestFit="1" customWidth="1"/>
    <col min="14346" max="14346" width="18.42578125" style="198" customWidth="1"/>
    <col min="14347" max="14347" width="14.7109375" style="198" customWidth="1"/>
    <col min="14348" max="14592" width="9.140625" style="198"/>
    <col min="14593" max="14593" width="0" style="198" hidden="1" customWidth="1"/>
    <col min="14594" max="14594" width="91.7109375" style="198" customWidth="1"/>
    <col min="14595" max="14595" width="21.5703125" style="198" customWidth="1"/>
    <col min="14596" max="14596" width="16.28515625" style="198" customWidth="1"/>
    <col min="14597" max="14599" width="15.42578125" style="198" customWidth="1"/>
    <col min="14600" max="14600" width="15" style="198" bestFit="1" customWidth="1"/>
    <col min="14601" max="14601" width="15.140625" style="198" bestFit="1" customWidth="1"/>
    <col min="14602" max="14602" width="18.42578125" style="198" customWidth="1"/>
    <col min="14603" max="14603" width="14.7109375" style="198" customWidth="1"/>
    <col min="14604" max="14848" width="9.140625" style="198"/>
    <col min="14849" max="14849" width="0" style="198" hidden="1" customWidth="1"/>
    <col min="14850" max="14850" width="91.7109375" style="198" customWidth="1"/>
    <col min="14851" max="14851" width="21.5703125" style="198" customWidth="1"/>
    <col min="14852" max="14852" width="16.28515625" style="198" customWidth="1"/>
    <col min="14853" max="14855" width="15.42578125" style="198" customWidth="1"/>
    <col min="14856" max="14856" width="15" style="198" bestFit="1" customWidth="1"/>
    <col min="14857" max="14857" width="15.140625" style="198" bestFit="1" customWidth="1"/>
    <col min="14858" max="14858" width="18.42578125" style="198" customWidth="1"/>
    <col min="14859" max="14859" width="14.7109375" style="198" customWidth="1"/>
    <col min="14860" max="15104" width="9.140625" style="198"/>
    <col min="15105" max="15105" width="0" style="198" hidden="1" customWidth="1"/>
    <col min="15106" max="15106" width="91.7109375" style="198" customWidth="1"/>
    <col min="15107" max="15107" width="21.5703125" style="198" customWidth="1"/>
    <col min="15108" max="15108" width="16.28515625" style="198" customWidth="1"/>
    <col min="15109" max="15111" width="15.42578125" style="198" customWidth="1"/>
    <col min="15112" max="15112" width="15" style="198" bestFit="1" customWidth="1"/>
    <col min="15113" max="15113" width="15.140625" style="198" bestFit="1" customWidth="1"/>
    <col min="15114" max="15114" width="18.42578125" style="198" customWidth="1"/>
    <col min="15115" max="15115" width="14.7109375" style="198" customWidth="1"/>
    <col min="15116" max="15360" width="9.140625" style="198"/>
    <col min="15361" max="15361" width="0" style="198" hidden="1" customWidth="1"/>
    <col min="15362" max="15362" width="91.7109375" style="198" customWidth="1"/>
    <col min="15363" max="15363" width="21.5703125" style="198" customWidth="1"/>
    <col min="15364" max="15364" width="16.28515625" style="198" customWidth="1"/>
    <col min="15365" max="15367" width="15.42578125" style="198" customWidth="1"/>
    <col min="15368" max="15368" width="15" style="198" bestFit="1" customWidth="1"/>
    <col min="15369" max="15369" width="15.140625" style="198" bestFit="1" customWidth="1"/>
    <col min="15370" max="15370" width="18.42578125" style="198" customWidth="1"/>
    <col min="15371" max="15371" width="14.7109375" style="198" customWidth="1"/>
    <col min="15372" max="15616" width="9.140625" style="198"/>
    <col min="15617" max="15617" width="0" style="198" hidden="1" customWidth="1"/>
    <col min="15618" max="15618" width="91.7109375" style="198" customWidth="1"/>
    <col min="15619" max="15619" width="21.5703125" style="198" customWidth="1"/>
    <col min="15620" max="15620" width="16.28515625" style="198" customWidth="1"/>
    <col min="15621" max="15623" width="15.42578125" style="198" customWidth="1"/>
    <col min="15624" max="15624" width="15" style="198" bestFit="1" customWidth="1"/>
    <col min="15625" max="15625" width="15.140625" style="198" bestFit="1" customWidth="1"/>
    <col min="15626" max="15626" width="18.42578125" style="198" customWidth="1"/>
    <col min="15627" max="15627" width="14.7109375" style="198" customWidth="1"/>
    <col min="15628" max="15872" width="9.140625" style="198"/>
    <col min="15873" max="15873" width="0" style="198" hidden="1" customWidth="1"/>
    <col min="15874" max="15874" width="91.7109375" style="198" customWidth="1"/>
    <col min="15875" max="15875" width="21.5703125" style="198" customWidth="1"/>
    <col min="15876" max="15876" width="16.28515625" style="198" customWidth="1"/>
    <col min="15877" max="15879" width="15.42578125" style="198" customWidth="1"/>
    <col min="15880" max="15880" width="15" style="198" bestFit="1" customWidth="1"/>
    <col min="15881" max="15881" width="15.140625" style="198" bestFit="1" customWidth="1"/>
    <col min="15882" max="15882" width="18.42578125" style="198" customWidth="1"/>
    <col min="15883" max="15883" width="14.7109375" style="198" customWidth="1"/>
    <col min="15884" max="16128" width="9.140625" style="198"/>
    <col min="16129" max="16129" width="0" style="198" hidden="1" customWidth="1"/>
    <col min="16130" max="16130" width="91.7109375" style="198" customWidth="1"/>
    <col min="16131" max="16131" width="21.5703125" style="198" customWidth="1"/>
    <col min="16132" max="16132" width="16.28515625" style="198" customWidth="1"/>
    <col min="16133" max="16135" width="15.42578125" style="198" customWidth="1"/>
    <col min="16136" max="16136" width="15" style="198" bestFit="1" customWidth="1"/>
    <col min="16137" max="16137" width="15.140625" style="198" bestFit="1" customWidth="1"/>
    <col min="16138" max="16138" width="18.42578125" style="198" customWidth="1"/>
    <col min="16139" max="16139" width="14.7109375" style="198" customWidth="1"/>
    <col min="16140" max="16384" width="9.140625" style="198"/>
  </cols>
  <sheetData>
    <row r="1" spans="2:11" hidden="1" x14ac:dyDescent="0.25">
      <c r="B1" s="490" t="s">
        <v>0</v>
      </c>
      <c r="C1" s="491"/>
      <c r="D1" s="491"/>
      <c r="E1" s="491"/>
      <c r="F1" s="491"/>
      <c r="G1" s="491"/>
      <c r="H1" s="492"/>
      <c r="J1" s="198"/>
      <c r="K1" s="198"/>
    </row>
    <row r="2" spans="2:11" hidden="1" x14ac:dyDescent="0.25">
      <c r="B2" s="493" t="s">
        <v>1</v>
      </c>
      <c r="C2" s="494"/>
      <c r="D2" s="494"/>
      <c r="E2" s="494"/>
      <c r="F2" s="494"/>
      <c r="G2" s="494"/>
      <c r="H2" s="495"/>
      <c r="J2" s="198"/>
      <c r="K2" s="198"/>
    </row>
    <row r="3" spans="2:11" x14ac:dyDescent="0.25">
      <c r="B3" s="22" t="s">
        <v>2</v>
      </c>
      <c r="C3" s="271"/>
      <c r="D3" s="272"/>
      <c r="E3" s="273"/>
      <c r="F3" s="273"/>
      <c r="G3" s="273"/>
      <c r="H3" s="24"/>
      <c r="J3" s="198"/>
      <c r="K3" s="198"/>
    </row>
    <row r="4" spans="2:11" x14ac:dyDescent="0.25">
      <c r="B4" s="510" t="s">
        <v>204</v>
      </c>
      <c r="C4" s="511"/>
      <c r="D4" s="511"/>
      <c r="E4" s="511"/>
      <c r="F4" s="511"/>
      <c r="G4" s="511"/>
      <c r="H4" s="512"/>
      <c r="J4" s="198"/>
      <c r="K4" s="198"/>
    </row>
    <row r="5" spans="2:11" x14ac:dyDescent="0.25">
      <c r="B5" s="199" t="s">
        <v>768</v>
      </c>
      <c r="C5" s="274"/>
      <c r="D5" s="275"/>
      <c r="E5" s="274"/>
      <c r="F5" s="274"/>
      <c r="G5" s="274"/>
      <c r="H5" s="27"/>
      <c r="J5" s="198"/>
      <c r="K5" s="198"/>
    </row>
    <row r="6" spans="2:11" x14ac:dyDescent="0.25">
      <c r="B6" s="22"/>
      <c r="C6" s="274"/>
      <c r="D6" s="275"/>
      <c r="E6" s="274"/>
      <c r="F6" s="274"/>
      <c r="G6" s="274"/>
      <c r="H6" s="27"/>
      <c r="J6" s="198"/>
      <c r="K6" s="198"/>
    </row>
    <row r="7" spans="2:11" s="257" customFormat="1" ht="35.1" customHeight="1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  <c r="I7" s="21"/>
    </row>
    <row r="8" spans="2:11" s="257" customFormat="1" x14ac:dyDescent="0.25">
      <c r="B8" s="199" t="s">
        <v>11</v>
      </c>
      <c r="C8" s="213"/>
      <c r="D8" s="276"/>
      <c r="E8" s="277"/>
      <c r="F8" s="278"/>
      <c r="G8" s="278"/>
      <c r="H8" s="279"/>
      <c r="I8" s="21"/>
    </row>
    <row r="9" spans="2:11" s="257" customFormat="1" x14ac:dyDescent="0.25">
      <c r="B9" s="199" t="s">
        <v>12</v>
      </c>
      <c r="C9" s="213"/>
      <c r="D9" s="276"/>
      <c r="E9" s="277"/>
      <c r="F9" s="278"/>
      <c r="G9" s="278"/>
      <c r="H9" s="279"/>
      <c r="I9" s="21"/>
    </row>
    <row r="10" spans="2:11" s="257" customFormat="1" x14ac:dyDescent="0.25">
      <c r="B10" s="199" t="s">
        <v>13</v>
      </c>
      <c r="C10" s="213"/>
      <c r="D10" s="276"/>
      <c r="E10" s="276"/>
      <c r="F10" s="278"/>
      <c r="G10" s="278"/>
      <c r="H10" s="279"/>
      <c r="I10" s="21"/>
      <c r="J10" s="197"/>
    </row>
    <row r="11" spans="2:11" s="257" customFormat="1" x14ac:dyDescent="0.25">
      <c r="B11" s="220" t="s">
        <v>205</v>
      </c>
      <c r="C11" s="220" t="s">
        <v>206</v>
      </c>
      <c r="D11" s="280">
        <v>150</v>
      </c>
      <c r="E11" s="280">
        <v>1577.96</v>
      </c>
      <c r="F11" s="281">
        <v>9</v>
      </c>
      <c r="G11" s="222">
        <v>9.3980999999999995</v>
      </c>
      <c r="H11" s="281" t="s">
        <v>207</v>
      </c>
      <c r="I11" s="21"/>
      <c r="J11" s="197"/>
    </row>
    <row r="12" spans="2:11" s="257" customFormat="1" x14ac:dyDescent="0.25">
      <c r="B12" s="220" t="s">
        <v>208</v>
      </c>
      <c r="C12" s="220" t="s">
        <v>209</v>
      </c>
      <c r="D12" s="280">
        <v>110</v>
      </c>
      <c r="E12" s="280">
        <v>1190.99</v>
      </c>
      <c r="F12" s="281">
        <v>6.8</v>
      </c>
      <c r="G12" s="222">
        <v>6.68</v>
      </c>
      <c r="H12" s="281" t="s">
        <v>210</v>
      </c>
      <c r="I12" s="21"/>
      <c r="J12" s="197"/>
    </row>
    <row r="13" spans="2:11" s="257" customFormat="1" x14ac:dyDescent="0.25">
      <c r="B13" s="220" t="s">
        <v>211</v>
      </c>
      <c r="C13" s="220" t="s">
        <v>212</v>
      </c>
      <c r="D13" s="280">
        <v>100</v>
      </c>
      <c r="E13" s="280">
        <v>1067.1400000000001</v>
      </c>
      <c r="F13" s="281">
        <v>6.09</v>
      </c>
      <c r="G13" s="222">
        <v>6.58</v>
      </c>
      <c r="H13" s="281" t="s">
        <v>213</v>
      </c>
      <c r="I13" s="21"/>
      <c r="J13" s="197"/>
    </row>
    <row r="14" spans="2:11" s="257" customFormat="1" x14ac:dyDescent="0.25">
      <c r="B14" s="220" t="s">
        <v>214</v>
      </c>
      <c r="C14" s="220" t="s">
        <v>215</v>
      </c>
      <c r="D14" s="280">
        <v>100</v>
      </c>
      <c r="E14" s="280">
        <v>1065.78</v>
      </c>
      <c r="F14" s="281">
        <v>6.08</v>
      </c>
      <c r="G14" s="222">
        <v>6.3361999999999998</v>
      </c>
      <c r="H14" s="281" t="s">
        <v>216</v>
      </c>
      <c r="I14" s="21"/>
      <c r="J14" s="197"/>
    </row>
    <row r="15" spans="2:11" s="257" customFormat="1" x14ac:dyDescent="0.25">
      <c r="B15" s="220" t="s">
        <v>719</v>
      </c>
      <c r="C15" s="220" t="s">
        <v>206</v>
      </c>
      <c r="D15" s="280">
        <v>100</v>
      </c>
      <c r="E15" s="280">
        <v>1061.17</v>
      </c>
      <c r="F15" s="281">
        <v>6.05</v>
      </c>
      <c r="G15" s="222">
        <v>6.3647999999999998</v>
      </c>
      <c r="H15" s="281" t="s">
        <v>217</v>
      </c>
      <c r="I15" s="21"/>
      <c r="J15" s="197"/>
    </row>
    <row r="16" spans="2:11" s="257" customFormat="1" x14ac:dyDescent="0.25">
      <c r="B16" s="220" t="s">
        <v>218</v>
      </c>
      <c r="C16" s="220" t="s">
        <v>212</v>
      </c>
      <c r="D16" s="280">
        <v>100</v>
      </c>
      <c r="E16" s="280">
        <v>1058.01</v>
      </c>
      <c r="F16" s="281">
        <v>6.04</v>
      </c>
      <c r="G16" s="222">
        <v>5.7725</v>
      </c>
      <c r="H16" s="281" t="s">
        <v>219</v>
      </c>
      <c r="I16" s="21"/>
      <c r="J16" s="197"/>
    </row>
    <row r="17" spans="2:14" s="257" customFormat="1" x14ac:dyDescent="0.25">
      <c r="B17" s="220" t="s">
        <v>689</v>
      </c>
      <c r="C17" s="220" t="s">
        <v>690</v>
      </c>
      <c r="D17" s="280">
        <v>100</v>
      </c>
      <c r="E17" s="280">
        <v>1014.61</v>
      </c>
      <c r="F17" s="281">
        <v>5.79</v>
      </c>
      <c r="G17" s="222">
        <v>5.0270999999999999</v>
      </c>
      <c r="H17" s="281" t="s">
        <v>691</v>
      </c>
      <c r="I17" s="21"/>
      <c r="J17" s="197"/>
    </row>
    <row r="18" spans="2:14" s="257" customFormat="1" x14ac:dyDescent="0.25">
      <c r="B18" s="220" t="s">
        <v>220</v>
      </c>
      <c r="C18" s="220" t="s">
        <v>15</v>
      </c>
      <c r="D18" s="280">
        <v>849</v>
      </c>
      <c r="E18" s="280">
        <v>900.08</v>
      </c>
      <c r="F18" s="281">
        <v>5.14</v>
      </c>
      <c r="G18" s="222">
        <v>7.4344999999999999</v>
      </c>
      <c r="H18" s="281" t="s">
        <v>221</v>
      </c>
      <c r="I18" s="21"/>
      <c r="J18" s="197"/>
    </row>
    <row r="19" spans="2:14" s="257" customFormat="1" x14ac:dyDescent="0.25">
      <c r="B19" s="220" t="s">
        <v>222</v>
      </c>
      <c r="C19" s="220" t="s">
        <v>223</v>
      </c>
      <c r="D19" s="280">
        <v>70</v>
      </c>
      <c r="E19" s="280">
        <v>822.12</v>
      </c>
      <c r="F19" s="281">
        <v>4.6900000000000004</v>
      </c>
      <c r="G19" s="222">
        <v>7.4700000000000006</v>
      </c>
      <c r="H19" s="281" t="s">
        <v>224</v>
      </c>
      <c r="I19" s="21"/>
      <c r="J19" s="197"/>
    </row>
    <row r="20" spans="2:14" s="257" customFormat="1" x14ac:dyDescent="0.25">
      <c r="B20" s="220" t="s">
        <v>720</v>
      </c>
      <c r="C20" s="220" t="s">
        <v>215</v>
      </c>
      <c r="D20" s="280">
        <v>70</v>
      </c>
      <c r="E20" s="280">
        <v>743.77</v>
      </c>
      <c r="F20" s="281">
        <v>4.24</v>
      </c>
      <c r="G20" s="222">
        <v>5.6249999999999991</v>
      </c>
      <c r="H20" s="281" t="s">
        <v>721</v>
      </c>
      <c r="I20" s="21"/>
      <c r="J20" s="197"/>
    </row>
    <row r="21" spans="2:14" s="257" customFormat="1" x14ac:dyDescent="0.25">
      <c r="B21" s="220" t="s">
        <v>225</v>
      </c>
      <c r="C21" s="220" t="s">
        <v>15</v>
      </c>
      <c r="D21" s="280">
        <v>70</v>
      </c>
      <c r="E21" s="280">
        <v>718.79</v>
      </c>
      <c r="F21" s="281">
        <v>4.0999999999999996</v>
      </c>
      <c r="G21" s="222">
        <v>5.24</v>
      </c>
      <c r="H21" s="281" t="s">
        <v>226</v>
      </c>
      <c r="I21" s="21"/>
      <c r="J21" s="197"/>
    </row>
    <row r="22" spans="2:14" s="257" customFormat="1" x14ac:dyDescent="0.25">
      <c r="B22" s="220" t="s">
        <v>227</v>
      </c>
      <c r="C22" s="220" t="s">
        <v>209</v>
      </c>
      <c r="D22" s="280">
        <v>50</v>
      </c>
      <c r="E22" s="280">
        <v>531.57000000000005</v>
      </c>
      <c r="F22" s="281">
        <v>3.03</v>
      </c>
      <c r="G22" s="222">
        <v>4.97</v>
      </c>
      <c r="H22" s="281" t="s">
        <v>228</v>
      </c>
      <c r="I22" s="21"/>
      <c r="J22" s="197"/>
    </row>
    <row r="23" spans="2:14" s="257" customFormat="1" x14ac:dyDescent="0.25">
      <c r="B23" s="220" t="s">
        <v>229</v>
      </c>
      <c r="C23" s="220" t="s">
        <v>230</v>
      </c>
      <c r="D23" s="280">
        <v>50</v>
      </c>
      <c r="E23" s="280">
        <v>520.34</v>
      </c>
      <c r="F23" s="281">
        <v>2.97</v>
      </c>
      <c r="G23" s="222">
        <v>5.56</v>
      </c>
      <c r="H23" s="281" t="s">
        <v>231</v>
      </c>
      <c r="I23" s="21"/>
      <c r="J23" s="197"/>
    </row>
    <row r="24" spans="2:14" s="257" customFormat="1" x14ac:dyDescent="0.25">
      <c r="B24" s="220" t="s">
        <v>232</v>
      </c>
      <c r="C24" s="220" t="s">
        <v>15</v>
      </c>
      <c r="D24" s="280">
        <v>38</v>
      </c>
      <c r="E24" s="280">
        <v>374.71</v>
      </c>
      <c r="F24" s="281">
        <v>2.14</v>
      </c>
      <c r="G24" s="222">
        <v>6.7395999999999994</v>
      </c>
      <c r="H24" s="281" t="s">
        <v>233</v>
      </c>
      <c r="I24" s="21"/>
      <c r="J24" s="197"/>
    </row>
    <row r="25" spans="2:14" s="257" customFormat="1" x14ac:dyDescent="0.25">
      <c r="B25" s="220" t="s">
        <v>234</v>
      </c>
      <c r="C25" s="220" t="s">
        <v>15</v>
      </c>
      <c r="D25" s="280">
        <v>14</v>
      </c>
      <c r="E25" s="280">
        <v>138.43</v>
      </c>
      <c r="F25" s="281">
        <v>0.79</v>
      </c>
      <c r="G25" s="222">
        <v>6.73</v>
      </c>
      <c r="H25" s="281" t="s">
        <v>235</v>
      </c>
      <c r="I25" s="21"/>
      <c r="J25" s="197"/>
    </row>
    <row r="26" spans="2:14" s="257" customFormat="1" x14ac:dyDescent="0.25">
      <c r="B26" s="220" t="s">
        <v>236</v>
      </c>
      <c r="C26" s="220" t="s">
        <v>15</v>
      </c>
      <c r="D26" s="280">
        <v>12</v>
      </c>
      <c r="E26" s="280">
        <v>117.77</v>
      </c>
      <c r="F26" s="281">
        <v>0.67</v>
      </c>
      <c r="G26" s="222">
        <v>6.7397</v>
      </c>
      <c r="H26" s="281" t="s">
        <v>237</v>
      </c>
      <c r="I26" s="21"/>
      <c r="J26" s="197"/>
    </row>
    <row r="27" spans="2:14" s="257" customFormat="1" x14ac:dyDescent="0.25">
      <c r="B27" s="220" t="s">
        <v>238</v>
      </c>
      <c r="C27" s="220" t="s">
        <v>15</v>
      </c>
      <c r="D27" s="280">
        <v>12</v>
      </c>
      <c r="E27" s="280">
        <v>118.14</v>
      </c>
      <c r="F27" s="281">
        <v>0.67</v>
      </c>
      <c r="G27" s="222">
        <v>6.7397</v>
      </c>
      <c r="H27" s="281" t="s">
        <v>239</v>
      </c>
      <c r="I27" s="21"/>
      <c r="J27" s="197"/>
    </row>
    <row r="28" spans="2:14" s="257" customFormat="1" x14ac:dyDescent="0.25">
      <c r="B28" s="220" t="s">
        <v>240</v>
      </c>
      <c r="C28" s="220" t="s">
        <v>15</v>
      </c>
      <c r="D28" s="280">
        <v>2</v>
      </c>
      <c r="E28" s="280">
        <v>19.28</v>
      </c>
      <c r="F28" s="281">
        <v>0.11</v>
      </c>
      <c r="G28" s="222">
        <v>6.7402000000000006</v>
      </c>
      <c r="H28" s="281" t="s">
        <v>241</v>
      </c>
      <c r="I28" s="21"/>
      <c r="J28" s="197"/>
    </row>
    <row r="29" spans="2:14" s="257" customFormat="1" x14ac:dyDescent="0.25">
      <c r="B29" s="220" t="s">
        <v>242</v>
      </c>
      <c r="C29" s="220" t="s">
        <v>15</v>
      </c>
      <c r="D29" s="280">
        <v>2</v>
      </c>
      <c r="E29" s="280">
        <v>19.329999999999998</v>
      </c>
      <c r="F29" s="281">
        <v>0.11</v>
      </c>
      <c r="G29" s="222">
        <v>6.7338999999999993</v>
      </c>
      <c r="H29" s="281" t="s">
        <v>243</v>
      </c>
      <c r="I29" s="21"/>
      <c r="J29" s="197"/>
    </row>
    <row r="30" spans="2:14" s="257" customFormat="1" x14ac:dyDescent="0.25">
      <c r="B30" s="223" t="s">
        <v>77</v>
      </c>
      <c r="C30" s="220"/>
      <c r="D30" s="229"/>
      <c r="E30" s="225">
        <f>SUM(E11:E29)</f>
        <v>13059.990000000002</v>
      </c>
      <c r="F30" s="225">
        <f>SUM(F11:F29)</f>
        <v>74.510000000000005</v>
      </c>
      <c r="G30" s="282"/>
      <c r="H30" s="230"/>
      <c r="I30" s="28"/>
      <c r="J30" s="283"/>
      <c r="K30" s="284"/>
      <c r="L30" s="260"/>
      <c r="N30" s="260"/>
    </row>
    <row r="31" spans="2:14" s="257" customFormat="1" x14ac:dyDescent="0.25">
      <c r="B31" s="223" t="s">
        <v>79</v>
      </c>
      <c r="C31" s="232"/>
      <c r="D31" s="229"/>
      <c r="E31" s="234"/>
      <c r="F31" s="234"/>
      <c r="G31" s="282"/>
      <c r="H31" s="230"/>
      <c r="I31" s="28"/>
      <c r="J31" s="283"/>
      <c r="K31" s="284"/>
      <c r="L31" s="260"/>
      <c r="N31" s="260"/>
    </row>
    <row r="32" spans="2:14" s="257" customFormat="1" x14ac:dyDescent="0.25">
      <c r="B32" s="223" t="s">
        <v>80</v>
      </c>
      <c r="C32" s="232"/>
      <c r="D32" s="229"/>
      <c r="E32" s="234"/>
      <c r="F32" s="234"/>
      <c r="G32" s="282"/>
      <c r="H32" s="230"/>
      <c r="I32" s="28"/>
      <c r="J32" s="283"/>
      <c r="K32" s="284"/>
      <c r="L32" s="260"/>
      <c r="N32" s="260"/>
    </row>
    <row r="33" spans="2:14" s="257" customFormat="1" x14ac:dyDescent="0.25">
      <c r="B33" s="235" t="s">
        <v>95</v>
      </c>
      <c r="C33" s="232" t="s">
        <v>88</v>
      </c>
      <c r="D33" s="229">
        <v>1000000</v>
      </c>
      <c r="E33" s="237">
        <v>1061.72</v>
      </c>
      <c r="F33" s="237">
        <v>6.06</v>
      </c>
      <c r="G33" s="285">
        <v>5.2336</v>
      </c>
      <c r="H33" s="230" t="s">
        <v>96</v>
      </c>
      <c r="I33" s="28"/>
      <c r="J33" s="283"/>
      <c r="K33" s="284"/>
      <c r="L33" s="260"/>
      <c r="N33" s="260"/>
    </row>
    <row r="34" spans="2:14" s="257" customFormat="1" x14ac:dyDescent="0.25">
      <c r="B34" s="235" t="s">
        <v>200</v>
      </c>
      <c r="C34" s="232" t="s">
        <v>88</v>
      </c>
      <c r="D34" s="229">
        <v>1000000</v>
      </c>
      <c r="E34" s="237">
        <v>999.76</v>
      </c>
      <c r="F34" s="237">
        <v>5.7</v>
      </c>
      <c r="G34" s="285">
        <v>5.6758999999999995</v>
      </c>
      <c r="H34" s="230" t="s">
        <v>201</v>
      </c>
      <c r="I34" s="28"/>
      <c r="J34" s="283"/>
      <c r="K34" s="284"/>
      <c r="L34" s="260"/>
      <c r="N34" s="260"/>
    </row>
    <row r="35" spans="2:14" s="257" customFormat="1" x14ac:dyDescent="0.25">
      <c r="B35" s="223" t="s">
        <v>77</v>
      </c>
      <c r="C35" s="232"/>
      <c r="D35" s="229"/>
      <c r="E35" s="226">
        <f>SUM(E33:E34)</f>
        <v>2061.48</v>
      </c>
      <c r="F35" s="226">
        <f>SUM(F33:F34)</f>
        <v>11.76</v>
      </c>
      <c r="G35" s="286"/>
      <c r="H35" s="230"/>
      <c r="I35" s="28"/>
      <c r="J35" s="283"/>
      <c r="K35" s="284"/>
      <c r="L35" s="260"/>
      <c r="N35" s="260"/>
    </row>
    <row r="36" spans="2:14" s="257" customFormat="1" ht="15" customHeight="1" x14ac:dyDescent="0.25">
      <c r="B36" s="223" t="s">
        <v>98</v>
      </c>
      <c r="C36" s="235"/>
      <c r="D36" s="259"/>
      <c r="E36" s="29"/>
      <c r="F36" s="231"/>
      <c r="G36" s="231"/>
      <c r="H36" s="217"/>
      <c r="I36" s="21"/>
      <c r="J36" s="283"/>
      <c r="K36" s="284"/>
      <c r="L36" s="260"/>
      <c r="N36" s="260"/>
    </row>
    <row r="37" spans="2:14" s="257" customFormat="1" ht="15" customHeight="1" x14ac:dyDescent="0.25">
      <c r="B37" s="223" t="s">
        <v>99</v>
      </c>
      <c r="C37" s="235"/>
      <c r="D37" s="259"/>
      <c r="E37" s="29">
        <v>2406.4899999999998</v>
      </c>
      <c r="F37" s="287">
        <v>13.73</v>
      </c>
      <c r="G37" s="231"/>
      <c r="H37" s="217"/>
      <c r="I37" s="21"/>
      <c r="J37" s="283"/>
      <c r="K37" s="284"/>
      <c r="L37" s="260"/>
      <c r="N37" s="260"/>
    </row>
    <row r="38" spans="2:14" s="257" customFormat="1" ht="15" customHeight="1" x14ac:dyDescent="0.25">
      <c r="B38" s="223" t="s">
        <v>100</v>
      </c>
      <c r="C38" s="235"/>
      <c r="D38" s="259"/>
      <c r="E38" s="29">
        <v>-0.64</v>
      </c>
      <c r="F38" s="287">
        <v>0</v>
      </c>
      <c r="G38" s="231"/>
      <c r="H38" s="217"/>
      <c r="I38" s="21"/>
      <c r="J38" s="283"/>
      <c r="K38" s="284"/>
      <c r="L38" s="260"/>
    </row>
    <row r="39" spans="2:14" s="257" customFormat="1" x14ac:dyDescent="0.25">
      <c r="B39" s="251" t="s">
        <v>101</v>
      </c>
      <c r="C39" s="251"/>
      <c r="D39" s="252"/>
      <c r="E39" s="253">
        <f>E38+E37+E30+E35</f>
        <v>17527.320000000003</v>
      </c>
      <c r="F39" s="253">
        <f>F38+F37+F30+F35</f>
        <v>100.00000000000001</v>
      </c>
      <c r="G39" s="255"/>
      <c r="H39" s="263"/>
      <c r="I39" s="21"/>
      <c r="J39" s="283"/>
      <c r="K39" s="284"/>
    </row>
    <row r="40" spans="2:14" s="257" customFormat="1" x14ac:dyDescent="0.25">
      <c r="B40" s="235" t="s">
        <v>102</v>
      </c>
      <c r="C40" s="264"/>
      <c r="D40" s="265"/>
      <c r="E40" s="30"/>
      <c r="F40" s="266"/>
      <c r="G40" s="266"/>
      <c r="H40" s="267"/>
      <c r="I40" s="21"/>
      <c r="J40" s="288"/>
      <c r="K40" s="284"/>
    </row>
    <row r="41" spans="2:14" s="197" customFormat="1" x14ac:dyDescent="0.25">
      <c r="B41" s="505" t="s">
        <v>103</v>
      </c>
      <c r="C41" s="506"/>
      <c r="D41" s="506"/>
      <c r="E41" s="506"/>
      <c r="F41" s="506"/>
      <c r="G41" s="506"/>
      <c r="H41" s="507"/>
      <c r="I41" s="21"/>
      <c r="J41" s="288"/>
      <c r="K41" s="283"/>
    </row>
    <row r="42" spans="2:14" s="197" customFormat="1" x14ac:dyDescent="0.25">
      <c r="B42" s="16" t="s">
        <v>104</v>
      </c>
      <c r="C42" s="483"/>
      <c r="D42" s="483"/>
      <c r="E42" s="483"/>
      <c r="F42" s="483"/>
      <c r="G42" s="483"/>
      <c r="H42" s="483"/>
      <c r="I42" s="21"/>
      <c r="J42" s="288"/>
      <c r="K42" s="283"/>
    </row>
    <row r="43" spans="2:14" s="197" customFormat="1" x14ac:dyDescent="0.25">
      <c r="B43" s="475" t="s">
        <v>105</v>
      </c>
      <c r="C43" s="483"/>
      <c r="D43" s="483"/>
      <c r="E43" s="483"/>
      <c r="F43" s="483"/>
      <c r="G43" s="483"/>
      <c r="H43" s="483"/>
      <c r="I43" s="21"/>
      <c r="J43" s="288"/>
      <c r="K43" s="283"/>
    </row>
    <row r="44" spans="2:14" s="197" customFormat="1" ht="15.75" x14ac:dyDescent="0.3">
      <c r="B44" s="220"/>
      <c r="C44" s="289"/>
      <c r="D44" s="31"/>
      <c r="E44" s="290"/>
      <c r="F44"/>
      <c r="G44"/>
      <c r="H44" s="483"/>
      <c r="I44" s="21"/>
      <c r="J44" s="288"/>
      <c r="K44" s="283"/>
    </row>
    <row r="45" spans="2:14" s="197" customFormat="1" x14ac:dyDescent="0.25">
      <c r="B45" s="291" t="s">
        <v>244</v>
      </c>
      <c r="C45" s="483"/>
      <c r="D45" s="483"/>
      <c r="E45" s="483"/>
      <c r="F45" s="483"/>
      <c r="G45" s="483"/>
      <c r="H45" s="483"/>
      <c r="I45" s="21"/>
      <c r="J45" s="288"/>
      <c r="K45" s="283"/>
    </row>
    <row r="46" spans="2:14" s="197" customFormat="1" ht="32.25" customHeight="1" x14ac:dyDescent="0.25">
      <c r="B46" s="518" t="s">
        <v>245</v>
      </c>
      <c r="C46" s="518"/>
      <c r="D46" s="518"/>
      <c r="E46" s="518"/>
      <c r="F46" s="518"/>
      <c r="G46" s="518"/>
      <c r="H46" s="483"/>
      <c r="I46" s="21"/>
      <c r="J46" s="288"/>
      <c r="K46" s="283"/>
    </row>
    <row r="47" spans="2:14" s="197" customFormat="1" x14ac:dyDescent="0.25">
      <c r="B47" s="292" t="s">
        <v>246</v>
      </c>
      <c r="C47" s="513" t="s">
        <v>247</v>
      </c>
      <c r="D47" s="513"/>
      <c r="E47" s="513"/>
      <c r="F47" s="513"/>
      <c r="G47" s="293"/>
      <c r="H47" s="293"/>
      <c r="I47" s="21"/>
      <c r="J47" s="288"/>
      <c r="K47" s="283"/>
    </row>
    <row r="48" spans="2:14" s="197" customFormat="1" ht="48.2" customHeight="1" x14ac:dyDescent="0.25">
      <c r="B48" s="294" t="s">
        <v>248</v>
      </c>
      <c r="C48" s="514" t="s">
        <v>249</v>
      </c>
      <c r="D48" s="515"/>
      <c r="E48" s="515"/>
      <c r="F48" s="516"/>
      <c r="G48" s="519"/>
      <c r="H48" s="508"/>
      <c r="I48" s="21"/>
      <c r="J48" s="288"/>
      <c r="K48" s="283"/>
    </row>
    <row r="49" spans="1:14" s="197" customFormat="1" ht="48.2" customHeight="1" x14ac:dyDescent="0.25">
      <c r="B49" s="295" t="s">
        <v>250</v>
      </c>
      <c r="C49" s="517" t="s">
        <v>249</v>
      </c>
      <c r="D49" s="517"/>
      <c r="E49" s="517"/>
      <c r="F49" s="517"/>
      <c r="G49" s="485"/>
      <c r="H49" s="485"/>
      <c r="I49" s="21"/>
      <c r="J49" s="288"/>
      <c r="K49" s="283"/>
    </row>
    <row r="50" spans="1:14" s="197" customFormat="1" ht="46.5" customHeight="1" x14ac:dyDescent="0.25">
      <c r="B50" s="294" t="s">
        <v>251</v>
      </c>
      <c r="C50" s="517" t="s">
        <v>249</v>
      </c>
      <c r="D50" s="517"/>
      <c r="E50" s="517"/>
      <c r="F50" s="517"/>
      <c r="G50" s="508"/>
      <c r="H50" s="508"/>
      <c r="I50" s="21"/>
      <c r="J50" s="288"/>
      <c r="K50" s="283"/>
    </row>
    <row r="51" spans="1:14" s="197" customFormat="1" x14ac:dyDescent="0.25">
      <c r="B51" s="291"/>
      <c r="C51" s="483"/>
      <c r="D51" s="483"/>
      <c r="E51" s="483"/>
      <c r="F51" s="483"/>
      <c r="G51" s="483"/>
      <c r="H51" s="483"/>
      <c r="I51" s="21"/>
      <c r="J51" s="288"/>
      <c r="K51" s="283"/>
    </row>
    <row r="52" spans="1:14" s="197" customFormat="1" ht="45" x14ac:dyDescent="0.25">
      <c r="B52" s="296" t="s">
        <v>252</v>
      </c>
      <c r="C52" s="483"/>
      <c r="D52" s="483"/>
      <c r="E52" s="483"/>
      <c r="F52" s="483"/>
      <c r="G52" s="483"/>
      <c r="H52" s="483"/>
      <c r="I52" s="21"/>
      <c r="J52" s="288"/>
      <c r="K52" s="283"/>
    </row>
    <row r="53" spans="1:14" s="197" customFormat="1" ht="60" x14ac:dyDescent="0.25">
      <c r="B53" s="297" t="s">
        <v>253</v>
      </c>
      <c r="C53" s="297" t="s">
        <v>10</v>
      </c>
      <c r="D53" s="509" t="s">
        <v>254</v>
      </c>
      <c r="E53" s="509"/>
      <c r="F53" s="298" t="s">
        <v>255</v>
      </c>
      <c r="G53" s="483"/>
      <c r="H53" s="483"/>
      <c r="I53" s="21"/>
      <c r="J53" s="288"/>
      <c r="K53" s="283"/>
    </row>
    <row r="54" spans="1:14" s="197" customFormat="1" ht="30" x14ac:dyDescent="0.25">
      <c r="B54" s="297"/>
      <c r="C54" s="297"/>
      <c r="D54" s="298" t="s">
        <v>256</v>
      </c>
      <c r="E54" s="298" t="s">
        <v>257</v>
      </c>
      <c r="F54" s="297"/>
      <c r="G54" s="483"/>
      <c r="H54" s="483"/>
      <c r="I54" s="21"/>
      <c r="J54" s="288"/>
      <c r="K54" s="283"/>
    </row>
    <row r="55" spans="1:14" s="197" customFormat="1" x14ac:dyDescent="0.25">
      <c r="B55" s="299" t="s">
        <v>258</v>
      </c>
      <c r="C55" s="299" t="s">
        <v>259</v>
      </c>
      <c r="D55" s="300">
        <v>0</v>
      </c>
      <c r="E55" s="38">
        <v>0</v>
      </c>
      <c r="F55" s="300">
        <v>1074.635</v>
      </c>
      <c r="G55" s="483"/>
      <c r="H55" s="483"/>
      <c r="I55" s="21"/>
      <c r="J55" s="288"/>
      <c r="K55" s="283"/>
    </row>
    <row r="56" spans="1:14" s="197" customFormat="1" x14ac:dyDescent="0.25">
      <c r="B56" s="299" t="s">
        <v>260</v>
      </c>
      <c r="C56" s="299" t="s">
        <v>261</v>
      </c>
      <c r="D56" s="300">
        <v>0</v>
      </c>
      <c r="E56" s="38">
        <v>0</v>
      </c>
      <c r="F56" s="300">
        <v>30.069151671232881</v>
      </c>
      <c r="G56" s="483"/>
      <c r="H56" s="483"/>
      <c r="I56" s="21"/>
      <c r="J56" s="288"/>
      <c r="K56" s="283"/>
    </row>
    <row r="57" spans="1:14" s="197" customFormat="1" x14ac:dyDescent="0.25">
      <c r="B57" s="299" t="s">
        <v>262</v>
      </c>
      <c r="C57" s="299" t="s">
        <v>263</v>
      </c>
      <c r="D57" s="300">
        <v>0</v>
      </c>
      <c r="E57" s="38">
        <v>0</v>
      </c>
      <c r="F57" s="300">
        <v>2726.8767123287671</v>
      </c>
      <c r="G57" s="483"/>
      <c r="H57" s="483"/>
      <c r="I57" s="21"/>
      <c r="J57" s="288"/>
      <c r="K57" s="283"/>
    </row>
    <row r="58" spans="1:14" s="197" customFormat="1" x14ac:dyDescent="0.25">
      <c r="B58" s="299" t="s">
        <v>248</v>
      </c>
      <c r="C58" s="299" t="s">
        <v>264</v>
      </c>
      <c r="D58" s="300">
        <v>0</v>
      </c>
      <c r="E58" s="38">
        <v>0</v>
      </c>
      <c r="F58" s="300">
        <v>3450.6126042684932</v>
      </c>
      <c r="G58" s="483"/>
      <c r="H58" s="483"/>
      <c r="I58" s="21"/>
      <c r="J58" s="288"/>
      <c r="K58" s="283"/>
    </row>
    <row r="59" spans="1:14" s="197" customFormat="1" x14ac:dyDescent="0.25">
      <c r="B59" s="299" t="s">
        <v>251</v>
      </c>
      <c r="C59" s="299" t="s">
        <v>265</v>
      </c>
      <c r="D59" s="300">
        <v>0</v>
      </c>
      <c r="E59" s="38">
        <v>0</v>
      </c>
      <c r="F59" s="300">
        <v>4978.2363019092463</v>
      </c>
      <c r="G59" s="483"/>
      <c r="H59" s="483"/>
      <c r="I59" s="21"/>
      <c r="J59" s="288"/>
      <c r="K59" s="283"/>
    </row>
    <row r="60" spans="1:14" s="197" customFormat="1" x14ac:dyDescent="0.25">
      <c r="B60" s="299" t="s">
        <v>250</v>
      </c>
      <c r="C60" s="299" t="s">
        <v>266</v>
      </c>
      <c r="D60" s="300">
        <v>0</v>
      </c>
      <c r="E60" s="38">
        <v>0</v>
      </c>
      <c r="F60" s="301">
        <v>2174.158904109589</v>
      </c>
      <c r="G60" s="483"/>
      <c r="H60" s="483"/>
      <c r="I60" s="21"/>
      <c r="J60" s="288"/>
      <c r="K60" s="283"/>
    </row>
    <row r="61" spans="1:14" s="197" customFormat="1" x14ac:dyDescent="0.25">
      <c r="B61" s="483" t="s">
        <v>267</v>
      </c>
      <c r="C61" s="483"/>
      <c r="D61" s="483"/>
      <c r="E61" s="483"/>
      <c r="F61" s="483"/>
      <c r="G61" s="483"/>
      <c r="H61" s="483"/>
      <c r="I61" s="21"/>
      <c r="J61" s="288"/>
      <c r="K61" s="283"/>
    </row>
    <row r="62" spans="1:14" s="16" customFormat="1" x14ac:dyDescent="0.25">
      <c r="A62" s="198"/>
      <c r="H62" s="17"/>
      <c r="I62" s="21"/>
      <c r="J62" s="288"/>
      <c r="K62" s="288"/>
      <c r="L62" s="198"/>
      <c r="M62" s="198"/>
      <c r="N62" s="198"/>
    </row>
    <row r="85" spans="2:11" ht="15" customHeight="1" x14ac:dyDescent="0.25">
      <c r="B85" s="198"/>
      <c r="C85" s="198"/>
      <c r="D85" s="198"/>
      <c r="E85" s="198"/>
      <c r="F85" s="198"/>
      <c r="G85" s="198"/>
      <c r="H85" s="198"/>
      <c r="I85" s="198"/>
      <c r="J85" s="198"/>
      <c r="K85" s="198"/>
    </row>
    <row r="87" spans="2:11" ht="15" customHeight="1" x14ac:dyDescent="0.25">
      <c r="B87" s="198"/>
      <c r="C87" s="198"/>
      <c r="D87" s="198"/>
      <c r="E87" s="198"/>
      <c r="F87" s="198"/>
      <c r="G87" s="198"/>
      <c r="H87" s="198"/>
      <c r="I87" s="198"/>
      <c r="J87" s="198"/>
      <c r="K87" s="198"/>
    </row>
    <row r="91" spans="2:11" ht="25.5" customHeight="1" x14ac:dyDescent="0.25">
      <c r="B91" s="198"/>
      <c r="C91" s="198"/>
      <c r="D91" s="198"/>
      <c r="E91" s="198"/>
      <c r="F91" s="198"/>
      <c r="G91" s="198"/>
      <c r="H91" s="198"/>
      <c r="I91" s="198"/>
      <c r="J91" s="198"/>
      <c r="K91" s="198"/>
    </row>
    <row r="97" spans="2:11" ht="15" customHeight="1" x14ac:dyDescent="0.25">
      <c r="B97" s="198"/>
      <c r="C97" s="198"/>
      <c r="D97" s="198"/>
      <c r="E97" s="198"/>
      <c r="F97" s="198"/>
      <c r="G97" s="198"/>
      <c r="H97" s="198"/>
      <c r="I97" s="198"/>
      <c r="J97" s="198"/>
      <c r="K97" s="198"/>
    </row>
  </sheetData>
  <mergeCells count="12">
    <mergeCell ref="G50:H50"/>
    <mergeCell ref="D53:E53"/>
    <mergeCell ref="B1:H1"/>
    <mergeCell ref="B2:H2"/>
    <mergeCell ref="B4:H4"/>
    <mergeCell ref="C47:F47"/>
    <mergeCell ref="C48:F48"/>
    <mergeCell ref="C49:F49"/>
    <mergeCell ref="B41:H41"/>
    <mergeCell ref="B46:G46"/>
    <mergeCell ref="G48:H48"/>
    <mergeCell ref="C50:F50"/>
  </mergeCells>
  <pageMargins left="0.7" right="0.7" top="0.75" bottom="0.75" header="0.3" footer="0.3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6" hidden="1" customWidth="1"/>
    <col min="2" max="2" width="57.140625" style="16" customWidth="1"/>
    <col min="3" max="3" width="18" style="16" bestFit="1" customWidth="1"/>
    <col min="4" max="4" width="14.5703125" style="16" bestFit="1" customWidth="1"/>
    <col min="5" max="7" width="15.42578125" style="16" customWidth="1"/>
    <col min="8" max="8" width="17.42578125" style="17" customWidth="1"/>
    <col min="9" max="9" width="14.85546875" style="197" bestFit="1" customWidth="1"/>
    <col min="10" max="10" width="16.7109375" style="198" customWidth="1"/>
    <col min="11" max="11" width="9.85546875" style="16" bestFit="1" customWidth="1"/>
    <col min="12" max="256" width="9.140625" style="16"/>
    <col min="257" max="257" width="0" style="16" hidden="1" customWidth="1"/>
    <col min="258" max="258" width="81.5703125" style="16" bestFit="1" customWidth="1"/>
    <col min="259" max="259" width="18" style="16" bestFit="1" customWidth="1"/>
    <col min="260" max="260" width="14.5703125" style="16" bestFit="1" customWidth="1"/>
    <col min="261" max="263" width="15.42578125" style="16" customWidth="1"/>
    <col min="264" max="264" width="17.42578125" style="16" customWidth="1"/>
    <col min="265" max="265" width="14.85546875" style="16" bestFit="1" customWidth="1"/>
    <col min="266" max="266" width="16.7109375" style="16" customWidth="1"/>
    <col min="267" max="267" width="9.85546875" style="16" bestFit="1" customWidth="1"/>
    <col min="268" max="512" width="9.140625" style="16"/>
    <col min="513" max="513" width="0" style="16" hidden="1" customWidth="1"/>
    <col min="514" max="514" width="81.5703125" style="16" bestFit="1" customWidth="1"/>
    <col min="515" max="515" width="18" style="16" bestFit="1" customWidth="1"/>
    <col min="516" max="516" width="14.5703125" style="16" bestFit="1" customWidth="1"/>
    <col min="517" max="519" width="15.42578125" style="16" customWidth="1"/>
    <col min="520" max="520" width="17.42578125" style="16" customWidth="1"/>
    <col min="521" max="521" width="14.85546875" style="16" bestFit="1" customWidth="1"/>
    <col min="522" max="522" width="16.7109375" style="16" customWidth="1"/>
    <col min="523" max="523" width="9.85546875" style="16" bestFit="1" customWidth="1"/>
    <col min="524" max="768" width="9.140625" style="16"/>
    <col min="769" max="769" width="0" style="16" hidden="1" customWidth="1"/>
    <col min="770" max="770" width="81.5703125" style="16" bestFit="1" customWidth="1"/>
    <col min="771" max="771" width="18" style="16" bestFit="1" customWidth="1"/>
    <col min="772" max="772" width="14.5703125" style="16" bestFit="1" customWidth="1"/>
    <col min="773" max="775" width="15.42578125" style="16" customWidth="1"/>
    <col min="776" max="776" width="17.42578125" style="16" customWidth="1"/>
    <col min="777" max="777" width="14.85546875" style="16" bestFit="1" customWidth="1"/>
    <col min="778" max="778" width="16.7109375" style="16" customWidth="1"/>
    <col min="779" max="779" width="9.85546875" style="16" bestFit="1" customWidth="1"/>
    <col min="780" max="1024" width="9.140625" style="16"/>
    <col min="1025" max="1025" width="0" style="16" hidden="1" customWidth="1"/>
    <col min="1026" max="1026" width="81.5703125" style="16" bestFit="1" customWidth="1"/>
    <col min="1027" max="1027" width="18" style="16" bestFit="1" customWidth="1"/>
    <col min="1028" max="1028" width="14.5703125" style="16" bestFit="1" customWidth="1"/>
    <col min="1029" max="1031" width="15.42578125" style="16" customWidth="1"/>
    <col min="1032" max="1032" width="17.42578125" style="16" customWidth="1"/>
    <col min="1033" max="1033" width="14.85546875" style="16" bestFit="1" customWidth="1"/>
    <col min="1034" max="1034" width="16.7109375" style="16" customWidth="1"/>
    <col min="1035" max="1035" width="9.85546875" style="16" bestFit="1" customWidth="1"/>
    <col min="1036" max="1280" width="9.140625" style="16"/>
    <col min="1281" max="1281" width="0" style="16" hidden="1" customWidth="1"/>
    <col min="1282" max="1282" width="81.5703125" style="16" bestFit="1" customWidth="1"/>
    <col min="1283" max="1283" width="18" style="16" bestFit="1" customWidth="1"/>
    <col min="1284" max="1284" width="14.5703125" style="16" bestFit="1" customWidth="1"/>
    <col min="1285" max="1287" width="15.42578125" style="16" customWidth="1"/>
    <col min="1288" max="1288" width="17.42578125" style="16" customWidth="1"/>
    <col min="1289" max="1289" width="14.85546875" style="16" bestFit="1" customWidth="1"/>
    <col min="1290" max="1290" width="16.7109375" style="16" customWidth="1"/>
    <col min="1291" max="1291" width="9.85546875" style="16" bestFit="1" customWidth="1"/>
    <col min="1292" max="1536" width="9.140625" style="16"/>
    <col min="1537" max="1537" width="0" style="16" hidden="1" customWidth="1"/>
    <col min="1538" max="1538" width="81.5703125" style="16" bestFit="1" customWidth="1"/>
    <col min="1539" max="1539" width="18" style="16" bestFit="1" customWidth="1"/>
    <col min="1540" max="1540" width="14.5703125" style="16" bestFit="1" customWidth="1"/>
    <col min="1541" max="1543" width="15.42578125" style="16" customWidth="1"/>
    <col min="1544" max="1544" width="17.42578125" style="16" customWidth="1"/>
    <col min="1545" max="1545" width="14.85546875" style="16" bestFit="1" customWidth="1"/>
    <col min="1546" max="1546" width="16.7109375" style="16" customWidth="1"/>
    <col min="1547" max="1547" width="9.85546875" style="16" bestFit="1" customWidth="1"/>
    <col min="1548" max="1792" width="9.140625" style="16"/>
    <col min="1793" max="1793" width="0" style="16" hidden="1" customWidth="1"/>
    <col min="1794" max="1794" width="81.5703125" style="16" bestFit="1" customWidth="1"/>
    <col min="1795" max="1795" width="18" style="16" bestFit="1" customWidth="1"/>
    <col min="1796" max="1796" width="14.5703125" style="16" bestFit="1" customWidth="1"/>
    <col min="1797" max="1799" width="15.42578125" style="16" customWidth="1"/>
    <col min="1800" max="1800" width="17.42578125" style="16" customWidth="1"/>
    <col min="1801" max="1801" width="14.85546875" style="16" bestFit="1" customWidth="1"/>
    <col min="1802" max="1802" width="16.7109375" style="16" customWidth="1"/>
    <col min="1803" max="1803" width="9.85546875" style="16" bestFit="1" customWidth="1"/>
    <col min="1804" max="2048" width="9.140625" style="16"/>
    <col min="2049" max="2049" width="0" style="16" hidden="1" customWidth="1"/>
    <col min="2050" max="2050" width="81.5703125" style="16" bestFit="1" customWidth="1"/>
    <col min="2051" max="2051" width="18" style="16" bestFit="1" customWidth="1"/>
    <col min="2052" max="2052" width="14.5703125" style="16" bestFit="1" customWidth="1"/>
    <col min="2053" max="2055" width="15.42578125" style="16" customWidth="1"/>
    <col min="2056" max="2056" width="17.42578125" style="16" customWidth="1"/>
    <col min="2057" max="2057" width="14.85546875" style="16" bestFit="1" customWidth="1"/>
    <col min="2058" max="2058" width="16.7109375" style="16" customWidth="1"/>
    <col min="2059" max="2059" width="9.85546875" style="16" bestFit="1" customWidth="1"/>
    <col min="2060" max="2304" width="9.140625" style="16"/>
    <col min="2305" max="2305" width="0" style="16" hidden="1" customWidth="1"/>
    <col min="2306" max="2306" width="81.5703125" style="16" bestFit="1" customWidth="1"/>
    <col min="2307" max="2307" width="18" style="16" bestFit="1" customWidth="1"/>
    <col min="2308" max="2308" width="14.5703125" style="16" bestFit="1" customWidth="1"/>
    <col min="2309" max="2311" width="15.42578125" style="16" customWidth="1"/>
    <col min="2312" max="2312" width="17.42578125" style="16" customWidth="1"/>
    <col min="2313" max="2313" width="14.85546875" style="16" bestFit="1" customWidth="1"/>
    <col min="2314" max="2314" width="16.7109375" style="16" customWidth="1"/>
    <col min="2315" max="2315" width="9.85546875" style="16" bestFit="1" customWidth="1"/>
    <col min="2316" max="2560" width="9.140625" style="16"/>
    <col min="2561" max="2561" width="0" style="16" hidden="1" customWidth="1"/>
    <col min="2562" max="2562" width="81.5703125" style="16" bestFit="1" customWidth="1"/>
    <col min="2563" max="2563" width="18" style="16" bestFit="1" customWidth="1"/>
    <col min="2564" max="2564" width="14.5703125" style="16" bestFit="1" customWidth="1"/>
    <col min="2565" max="2567" width="15.42578125" style="16" customWidth="1"/>
    <col min="2568" max="2568" width="17.42578125" style="16" customWidth="1"/>
    <col min="2569" max="2569" width="14.85546875" style="16" bestFit="1" customWidth="1"/>
    <col min="2570" max="2570" width="16.7109375" style="16" customWidth="1"/>
    <col min="2571" max="2571" width="9.85546875" style="16" bestFit="1" customWidth="1"/>
    <col min="2572" max="2816" width="9.140625" style="16"/>
    <col min="2817" max="2817" width="0" style="16" hidden="1" customWidth="1"/>
    <col min="2818" max="2818" width="81.5703125" style="16" bestFit="1" customWidth="1"/>
    <col min="2819" max="2819" width="18" style="16" bestFit="1" customWidth="1"/>
    <col min="2820" max="2820" width="14.5703125" style="16" bestFit="1" customWidth="1"/>
    <col min="2821" max="2823" width="15.42578125" style="16" customWidth="1"/>
    <col min="2824" max="2824" width="17.42578125" style="16" customWidth="1"/>
    <col min="2825" max="2825" width="14.85546875" style="16" bestFit="1" customWidth="1"/>
    <col min="2826" max="2826" width="16.7109375" style="16" customWidth="1"/>
    <col min="2827" max="2827" width="9.85546875" style="16" bestFit="1" customWidth="1"/>
    <col min="2828" max="3072" width="9.140625" style="16"/>
    <col min="3073" max="3073" width="0" style="16" hidden="1" customWidth="1"/>
    <col min="3074" max="3074" width="81.5703125" style="16" bestFit="1" customWidth="1"/>
    <col min="3075" max="3075" width="18" style="16" bestFit="1" customWidth="1"/>
    <col min="3076" max="3076" width="14.5703125" style="16" bestFit="1" customWidth="1"/>
    <col min="3077" max="3079" width="15.42578125" style="16" customWidth="1"/>
    <col min="3080" max="3080" width="17.42578125" style="16" customWidth="1"/>
    <col min="3081" max="3081" width="14.85546875" style="16" bestFit="1" customWidth="1"/>
    <col min="3082" max="3082" width="16.7109375" style="16" customWidth="1"/>
    <col min="3083" max="3083" width="9.85546875" style="16" bestFit="1" customWidth="1"/>
    <col min="3084" max="3328" width="9.140625" style="16"/>
    <col min="3329" max="3329" width="0" style="16" hidden="1" customWidth="1"/>
    <col min="3330" max="3330" width="81.5703125" style="16" bestFit="1" customWidth="1"/>
    <col min="3331" max="3331" width="18" style="16" bestFit="1" customWidth="1"/>
    <col min="3332" max="3332" width="14.5703125" style="16" bestFit="1" customWidth="1"/>
    <col min="3333" max="3335" width="15.42578125" style="16" customWidth="1"/>
    <col min="3336" max="3336" width="17.42578125" style="16" customWidth="1"/>
    <col min="3337" max="3337" width="14.85546875" style="16" bestFit="1" customWidth="1"/>
    <col min="3338" max="3338" width="16.7109375" style="16" customWidth="1"/>
    <col min="3339" max="3339" width="9.85546875" style="16" bestFit="1" customWidth="1"/>
    <col min="3340" max="3584" width="9.140625" style="16"/>
    <col min="3585" max="3585" width="0" style="16" hidden="1" customWidth="1"/>
    <col min="3586" max="3586" width="81.5703125" style="16" bestFit="1" customWidth="1"/>
    <col min="3587" max="3587" width="18" style="16" bestFit="1" customWidth="1"/>
    <col min="3588" max="3588" width="14.5703125" style="16" bestFit="1" customWidth="1"/>
    <col min="3589" max="3591" width="15.42578125" style="16" customWidth="1"/>
    <col min="3592" max="3592" width="17.42578125" style="16" customWidth="1"/>
    <col min="3593" max="3593" width="14.85546875" style="16" bestFit="1" customWidth="1"/>
    <col min="3594" max="3594" width="16.7109375" style="16" customWidth="1"/>
    <col min="3595" max="3595" width="9.85546875" style="16" bestFit="1" customWidth="1"/>
    <col min="3596" max="3840" width="9.140625" style="16"/>
    <col min="3841" max="3841" width="0" style="16" hidden="1" customWidth="1"/>
    <col min="3842" max="3842" width="81.5703125" style="16" bestFit="1" customWidth="1"/>
    <col min="3843" max="3843" width="18" style="16" bestFit="1" customWidth="1"/>
    <col min="3844" max="3844" width="14.5703125" style="16" bestFit="1" customWidth="1"/>
    <col min="3845" max="3847" width="15.42578125" style="16" customWidth="1"/>
    <col min="3848" max="3848" width="17.42578125" style="16" customWidth="1"/>
    <col min="3849" max="3849" width="14.85546875" style="16" bestFit="1" customWidth="1"/>
    <col min="3850" max="3850" width="16.7109375" style="16" customWidth="1"/>
    <col min="3851" max="3851" width="9.85546875" style="16" bestFit="1" customWidth="1"/>
    <col min="3852" max="4096" width="9.140625" style="16"/>
    <col min="4097" max="4097" width="0" style="16" hidden="1" customWidth="1"/>
    <col min="4098" max="4098" width="81.5703125" style="16" bestFit="1" customWidth="1"/>
    <col min="4099" max="4099" width="18" style="16" bestFit="1" customWidth="1"/>
    <col min="4100" max="4100" width="14.5703125" style="16" bestFit="1" customWidth="1"/>
    <col min="4101" max="4103" width="15.42578125" style="16" customWidth="1"/>
    <col min="4104" max="4104" width="17.42578125" style="16" customWidth="1"/>
    <col min="4105" max="4105" width="14.85546875" style="16" bestFit="1" customWidth="1"/>
    <col min="4106" max="4106" width="16.7109375" style="16" customWidth="1"/>
    <col min="4107" max="4107" width="9.85546875" style="16" bestFit="1" customWidth="1"/>
    <col min="4108" max="4352" width="9.140625" style="16"/>
    <col min="4353" max="4353" width="0" style="16" hidden="1" customWidth="1"/>
    <col min="4354" max="4354" width="81.5703125" style="16" bestFit="1" customWidth="1"/>
    <col min="4355" max="4355" width="18" style="16" bestFit="1" customWidth="1"/>
    <col min="4356" max="4356" width="14.5703125" style="16" bestFit="1" customWidth="1"/>
    <col min="4357" max="4359" width="15.42578125" style="16" customWidth="1"/>
    <col min="4360" max="4360" width="17.42578125" style="16" customWidth="1"/>
    <col min="4361" max="4361" width="14.85546875" style="16" bestFit="1" customWidth="1"/>
    <col min="4362" max="4362" width="16.7109375" style="16" customWidth="1"/>
    <col min="4363" max="4363" width="9.85546875" style="16" bestFit="1" customWidth="1"/>
    <col min="4364" max="4608" width="9.140625" style="16"/>
    <col min="4609" max="4609" width="0" style="16" hidden="1" customWidth="1"/>
    <col min="4610" max="4610" width="81.5703125" style="16" bestFit="1" customWidth="1"/>
    <col min="4611" max="4611" width="18" style="16" bestFit="1" customWidth="1"/>
    <col min="4612" max="4612" width="14.5703125" style="16" bestFit="1" customWidth="1"/>
    <col min="4613" max="4615" width="15.42578125" style="16" customWidth="1"/>
    <col min="4616" max="4616" width="17.42578125" style="16" customWidth="1"/>
    <col min="4617" max="4617" width="14.85546875" style="16" bestFit="1" customWidth="1"/>
    <col min="4618" max="4618" width="16.7109375" style="16" customWidth="1"/>
    <col min="4619" max="4619" width="9.85546875" style="16" bestFit="1" customWidth="1"/>
    <col min="4620" max="4864" width="9.140625" style="16"/>
    <col min="4865" max="4865" width="0" style="16" hidden="1" customWidth="1"/>
    <col min="4866" max="4866" width="81.5703125" style="16" bestFit="1" customWidth="1"/>
    <col min="4867" max="4867" width="18" style="16" bestFit="1" customWidth="1"/>
    <col min="4868" max="4868" width="14.5703125" style="16" bestFit="1" customWidth="1"/>
    <col min="4869" max="4871" width="15.42578125" style="16" customWidth="1"/>
    <col min="4872" max="4872" width="17.42578125" style="16" customWidth="1"/>
    <col min="4873" max="4873" width="14.85546875" style="16" bestFit="1" customWidth="1"/>
    <col min="4874" max="4874" width="16.7109375" style="16" customWidth="1"/>
    <col min="4875" max="4875" width="9.85546875" style="16" bestFit="1" customWidth="1"/>
    <col min="4876" max="5120" width="9.140625" style="16"/>
    <col min="5121" max="5121" width="0" style="16" hidden="1" customWidth="1"/>
    <col min="5122" max="5122" width="81.5703125" style="16" bestFit="1" customWidth="1"/>
    <col min="5123" max="5123" width="18" style="16" bestFit="1" customWidth="1"/>
    <col min="5124" max="5124" width="14.5703125" style="16" bestFit="1" customWidth="1"/>
    <col min="5125" max="5127" width="15.42578125" style="16" customWidth="1"/>
    <col min="5128" max="5128" width="17.42578125" style="16" customWidth="1"/>
    <col min="5129" max="5129" width="14.85546875" style="16" bestFit="1" customWidth="1"/>
    <col min="5130" max="5130" width="16.7109375" style="16" customWidth="1"/>
    <col min="5131" max="5131" width="9.85546875" style="16" bestFit="1" customWidth="1"/>
    <col min="5132" max="5376" width="9.140625" style="16"/>
    <col min="5377" max="5377" width="0" style="16" hidden="1" customWidth="1"/>
    <col min="5378" max="5378" width="81.5703125" style="16" bestFit="1" customWidth="1"/>
    <col min="5379" max="5379" width="18" style="16" bestFit="1" customWidth="1"/>
    <col min="5380" max="5380" width="14.5703125" style="16" bestFit="1" customWidth="1"/>
    <col min="5381" max="5383" width="15.42578125" style="16" customWidth="1"/>
    <col min="5384" max="5384" width="17.42578125" style="16" customWidth="1"/>
    <col min="5385" max="5385" width="14.85546875" style="16" bestFit="1" customWidth="1"/>
    <col min="5386" max="5386" width="16.7109375" style="16" customWidth="1"/>
    <col min="5387" max="5387" width="9.85546875" style="16" bestFit="1" customWidth="1"/>
    <col min="5388" max="5632" width="9.140625" style="16"/>
    <col min="5633" max="5633" width="0" style="16" hidden="1" customWidth="1"/>
    <col min="5634" max="5634" width="81.5703125" style="16" bestFit="1" customWidth="1"/>
    <col min="5635" max="5635" width="18" style="16" bestFit="1" customWidth="1"/>
    <col min="5636" max="5636" width="14.5703125" style="16" bestFit="1" customWidth="1"/>
    <col min="5637" max="5639" width="15.42578125" style="16" customWidth="1"/>
    <col min="5640" max="5640" width="17.42578125" style="16" customWidth="1"/>
    <col min="5641" max="5641" width="14.85546875" style="16" bestFit="1" customWidth="1"/>
    <col min="5642" max="5642" width="16.7109375" style="16" customWidth="1"/>
    <col min="5643" max="5643" width="9.85546875" style="16" bestFit="1" customWidth="1"/>
    <col min="5644" max="5888" width="9.140625" style="16"/>
    <col min="5889" max="5889" width="0" style="16" hidden="1" customWidth="1"/>
    <col min="5890" max="5890" width="81.5703125" style="16" bestFit="1" customWidth="1"/>
    <col min="5891" max="5891" width="18" style="16" bestFit="1" customWidth="1"/>
    <col min="5892" max="5892" width="14.5703125" style="16" bestFit="1" customWidth="1"/>
    <col min="5893" max="5895" width="15.42578125" style="16" customWidth="1"/>
    <col min="5896" max="5896" width="17.42578125" style="16" customWidth="1"/>
    <col min="5897" max="5897" width="14.85546875" style="16" bestFit="1" customWidth="1"/>
    <col min="5898" max="5898" width="16.7109375" style="16" customWidth="1"/>
    <col min="5899" max="5899" width="9.85546875" style="16" bestFit="1" customWidth="1"/>
    <col min="5900" max="6144" width="9.140625" style="16"/>
    <col min="6145" max="6145" width="0" style="16" hidden="1" customWidth="1"/>
    <col min="6146" max="6146" width="81.5703125" style="16" bestFit="1" customWidth="1"/>
    <col min="6147" max="6147" width="18" style="16" bestFit="1" customWidth="1"/>
    <col min="6148" max="6148" width="14.5703125" style="16" bestFit="1" customWidth="1"/>
    <col min="6149" max="6151" width="15.42578125" style="16" customWidth="1"/>
    <col min="6152" max="6152" width="17.42578125" style="16" customWidth="1"/>
    <col min="6153" max="6153" width="14.85546875" style="16" bestFit="1" customWidth="1"/>
    <col min="6154" max="6154" width="16.7109375" style="16" customWidth="1"/>
    <col min="6155" max="6155" width="9.85546875" style="16" bestFit="1" customWidth="1"/>
    <col min="6156" max="6400" width="9.140625" style="16"/>
    <col min="6401" max="6401" width="0" style="16" hidden="1" customWidth="1"/>
    <col min="6402" max="6402" width="81.5703125" style="16" bestFit="1" customWidth="1"/>
    <col min="6403" max="6403" width="18" style="16" bestFit="1" customWidth="1"/>
    <col min="6404" max="6404" width="14.5703125" style="16" bestFit="1" customWidth="1"/>
    <col min="6405" max="6407" width="15.42578125" style="16" customWidth="1"/>
    <col min="6408" max="6408" width="17.42578125" style="16" customWidth="1"/>
    <col min="6409" max="6409" width="14.85546875" style="16" bestFit="1" customWidth="1"/>
    <col min="6410" max="6410" width="16.7109375" style="16" customWidth="1"/>
    <col min="6411" max="6411" width="9.85546875" style="16" bestFit="1" customWidth="1"/>
    <col min="6412" max="6656" width="9.140625" style="16"/>
    <col min="6657" max="6657" width="0" style="16" hidden="1" customWidth="1"/>
    <col min="6658" max="6658" width="81.5703125" style="16" bestFit="1" customWidth="1"/>
    <col min="6659" max="6659" width="18" style="16" bestFit="1" customWidth="1"/>
    <col min="6660" max="6660" width="14.5703125" style="16" bestFit="1" customWidth="1"/>
    <col min="6661" max="6663" width="15.42578125" style="16" customWidth="1"/>
    <col min="6664" max="6664" width="17.42578125" style="16" customWidth="1"/>
    <col min="6665" max="6665" width="14.85546875" style="16" bestFit="1" customWidth="1"/>
    <col min="6666" max="6666" width="16.7109375" style="16" customWidth="1"/>
    <col min="6667" max="6667" width="9.85546875" style="16" bestFit="1" customWidth="1"/>
    <col min="6668" max="6912" width="9.140625" style="16"/>
    <col min="6913" max="6913" width="0" style="16" hidden="1" customWidth="1"/>
    <col min="6914" max="6914" width="81.5703125" style="16" bestFit="1" customWidth="1"/>
    <col min="6915" max="6915" width="18" style="16" bestFit="1" customWidth="1"/>
    <col min="6916" max="6916" width="14.5703125" style="16" bestFit="1" customWidth="1"/>
    <col min="6917" max="6919" width="15.42578125" style="16" customWidth="1"/>
    <col min="6920" max="6920" width="17.42578125" style="16" customWidth="1"/>
    <col min="6921" max="6921" width="14.85546875" style="16" bestFit="1" customWidth="1"/>
    <col min="6922" max="6922" width="16.7109375" style="16" customWidth="1"/>
    <col min="6923" max="6923" width="9.85546875" style="16" bestFit="1" customWidth="1"/>
    <col min="6924" max="7168" width="9.140625" style="16"/>
    <col min="7169" max="7169" width="0" style="16" hidden="1" customWidth="1"/>
    <col min="7170" max="7170" width="81.5703125" style="16" bestFit="1" customWidth="1"/>
    <col min="7171" max="7171" width="18" style="16" bestFit="1" customWidth="1"/>
    <col min="7172" max="7172" width="14.5703125" style="16" bestFit="1" customWidth="1"/>
    <col min="7173" max="7175" width="15.42578125" style="16" customWidth="1"/>
    <col min="7176" max="7176" width="17.42578125" style="16" customWidth="1"/>
    <col min="7177" max="7177" width="14.85546875" style="16" bestFit="1" customWidth="1"/>
    <col min="7178" max="7178" width="16.7109375" style="16" customWidth="1"/>
    <col min="7179" max="7179" width="9.85546875" style="16" bestFit="1" customWidth="1"/>
    <col min="7180" max="7424" width="9.140625" style="16"/>
    <col min="7425" max="7425" width="0" style="16" hidden="1" customWidth="1"/>
    <col min="7426" max="7426" width="81.5703125" style="16" bestFit="1" customWidth="1"/>
    <col min="7427" max="7427" width="18" style="16" bestFit="1" customWidth="1"/>
    <col min="7428" max="7428" width="14.5703125" style="16" bestFit="1" customWidth="1"/>
    <col min="7429" max="7431" width="15.42578125" style="16" customWidth="1"/>
    <col min="7432" max="7432" width="17.42578125" style="16" customWidth="1"/>
    <col min="7433" max="7433" width="14.85546875" style="16" bestFit="1" customWidth="1"/>
    <col min="7434" max="7434" width="16.7109375" style="16" customWidth="1"/>
    <col min="7435" max="7435" width="9.85546875" style="16" bestFit="1" customWidth="1"/>
    <col min="7436" max="7680" width="9.140625" style="16"/>
    <col min="7681" max="7681" width="0" style="16" hidden="1" customWidth="1"/>
    <col min="7682" max="7682" width="81.5703125" style="16" bestFit="1" customWidth="1"/>
    <col min="7683" max="7683" width="18" style="16" bestFit="1" customWidth="1"/>
    <col min="7684" max="7684" width="14.5703125" style="16" bestFit="1" customWidth="1"/>
    <col min="7685" max="7687" width="15.42578125" style="16" customWidth="1"/>
    <col min="7688" max="7688" width="17.42578125" style="16" customWidth="1"/>
    <col min="7689" max="7689" width="14.85546875" style="16" bestFit="1" customWidth="1"/>
    <col min="7690" max="7690" width="16.7109375" style="16" customWidth="1"/>
    <col min="7691" max="7691" width="9.85546875" style="16" bestFit="1" customWidth="1"/>
    <col min="7692" max="7936" width="9.140625" style="16"/>
    <col min="7937" max="7937" width="0" style="16" hidden="1" customWidth="1"/>
    <col min="7938" max="7938" width="81.5703125" style="16" bestFit="1" customWidth="1"/>
    <col min="7939" max="7939" width="18" style="16" bestFit="1" customWidth="1"/>
    <col min="7940" max="7940" width="14.5703125" style="16" bestFit="1" customWidth="1"/>
    <col min="7941" max="7943" width="15.42578125" style="16" customWidth="1"/>
    <col min="7944" max="7944" width="17.42578125" style="16" customWidth="1"/>
    <col min="7945" max="7945" width="14.85546875" style="16" bestFit="1" customWidth="1"/>
    <col min="7946" max="7946" width="16.7109375" style="16" customWidth="1"/>
    <col min="7947" max="7947" width="9.85546875" style="16" bestFit="1" customWidth="1"/>
    <col min="7948" max="8192" width="9.140625" style="16"/>
    <col min="8193" max="8193" width="0" style="16" hidden="1" customWidth="1"/>
    <col min="8194" max="8194" width="81.5703125" style="16" bestFit="1" customWidth="1"/>
    <col min="8195" max="8195" width="18" style="16" bestFit="1" customWidth="1"/>
    <col min="8196" max="8196" width="14.5703125" style="16" bestFit="1" customWidth="1"/>
    <col min="8197" max="8199" width="15.42578125" style="16" customWidth="1"/>
    <col min="8200" max="8200" width="17.42578125" style="16" customWidth="1"/>
    <col min="8201" max="8201" width="14.85546875" style="16" bestFit="1" customWidth="1"/>
    <col min="8202" max="8202" width="16.7109375" style="16" customWidth="1"/>
    <col min="8203" max="8203" width="9.85546875" style="16" bestFit="1" customWidth="1"/>
    <col min="8204" max="8448" width="9.140625" style="16"/>
    <col min="8449" max="8449" width="0" style="16" hidden="1" customWidth="1"/>
    <col min="8450" max="8450" width="81.5703125" style="16" bestFit="1" customWidth="1"/>
    <col min="8451" max="8451" width="18" style="16" bestFit="1" customWidth="1"/>
    <col min="8452" max="8452" width="14.5703125" style="16" bestFit="1" customWidth="1"/>
    <col min="8453" max="8455" width="15.42578125" style="16" customWidth="1"/>
    <col min="8456" max="8456" width="17.42578125" style="16" customWidth="1"/>
    <col min="8457" max="8457" width="14.85546875" style="16" bestFit="1" customWidth="1"/>
    <col min="8458" max="8458" width="16.7109375" style="16" customWidth="1"/>
    <col min="8459" max="8459" width="9.85546875" style="16" bestFit="1" customWidth="1"/>
    <col min="8460" max="8704" width="9.140625" style="16"/>
    <col min="8705" max="8705" width="0" style="16" hidden="1" customWidth="1"/>
    <col min="8706" max="8706" width="81.5703125" style="16" bestFit="1" customWidth="1"/>
    <col min="8707" max="8707" width="18" style="16" bestFit="1" customWidth="1"/>
    <col min="8708" max="8708" width="14.5703125" style="16" bestFit="1" customWidth="1"/>
    <col min="8709" max="8711" width="15.42578125" style="16" customWidth="1"/>
    <col min="8712" max="8712" width="17.42578125" style="16" customWidth="1"/>
    <col min="8713" max="8713" width="14.85546875" style="16" bestFit="1" customWidth="1"/>
    <col min="8714" max="8714" width="16.7109375" style="16" customWidth="1"/>
    <col min="8715" max="8715" width="9.85546875" style="16" bestFit="1" customWidth="1"/>
    <col min="8716" max="8960" width="9.140625" style="16"/>
    <col min="8961" max="8961" width="0" style="16" hidden="1" customWidth="1"/>
    <col min="8962" max="8962" width="81.5703125" style="16" bestFit="1" customWidth="1"/>
    <col min="8963" max="8963" width="18" style="16" bestFit="1" customWidth="1"/>
    <col min="8964" max="8964" width="14.5703125" style="16" bestFit="1" customWidth="1"/>
    <col min="8965" max="8967" width="15.42578125" style="16" customWidth="1"/>
    <col min="8968" max="8968" width="17.42578125" style="16" customWidth="1"/>
    <col min="8969" max="8969" width="14.85546875" style="16" bestFit="1" customWidth="1"/>
    <col min="8970" max="8970" width="16.7109375" style="16" customWidth="1"/>
    <col min="8971" max="8971" width="9.85546875" style="16" bestFit="1" customWidth="1"/>
    <col min="8972" max="9216" width="9.140625" style="16"/>
    <col min="9217" max="9217" width="0" style="16" hidden="1" customWidth="1"/>
    <col min="9218" max="9218" width="81.5703125" style="16" bestFit="1" customWidth="1"/>
    <col min="9219" max="9219" width="18" style="16" bestFit="1" customWidth="1"/>
    <col min="9220" max="9220" width="14.5703125" style="16" bestFit="1" customWidth="1"/>
    <col min="9221" max="9223" width="15.42578125" style="16" customWidth="1"/>
    <col min="9224" max="9224" width="17.42578125" style="16" customWidth="1"/>
    <col min="9225" max="9225" width="14.85546875" style="16" bestFit="1" customWidth="1"/>
    <col min="9226" max="9226" width="16.7109375" style="16" customWidth="1"/>
    <col min="9227" max="9227" width="9.85546875" style="16" bestFit="1" customWidth="1"/>
    <col min="9228" max="9472" width="9.140625" style="16"/>
    <col min="9473" max="9473" width="0" style="16" hidden="1" customWidth="1"/>
    <col min="9474" max="9474" width="81.5703125" style="16" bestFit="1" customWidth="1"/>
    <col min="9475" max="9475" width="18" style="16" bestFit="1" customWidth="1"/>
    <col min="9476" max="9476" width="14.5703125" style="16" bestFit="1" customWidth="1"/>
    <col min="9477" max="9479" width="15.42578125" style="16" customWidth="1"/>
    <col min="9480" max="9480" width="17.42578125" style="16" customWidth="1"/>
    <col min="9481" max="9481" width="14.85546875" style="16" bestFit="1" customWidth="1"/>
    <col min="9482" max="9482" width="16.7109375" style="16" customWidth="1"/>
    <col min="9483" max="9483" width="9.85546875" style="16" bestFit="1" customWidth="1"/>
    <col min="9484" max="9728" width="9.140625" style="16"/>
    <col min="9729" max="9729" width="0" style="16" hidden="1" customWidth="1"/>
    <col min="9730" max="9730" width="81.5703125" style="16" bestFit="1" customWidth="1"/>
    <col min="9731" max="9731" width="18" style="16" bestFit="1" customWidth="1"/>
    <col min="9732" max="9732" width="14.5703125" style="16" bestFit="1" customWidth="1"/>
    <col min="9733" max="9735" width="15.42578125" style="16" customWidth="1"/>
    <col min="9736" max="9736" width="17.42578125" style="16" customWidth="1"/>
    <col min="9737" max="9737" width="14.85546875" style="16" bestFit="1" customWidth="1"/>
    <col min="9738" max="9738" width="16.7109375" style="16" customWidth="1"/>
    <col min="9739" max="9739" width="9.85546875" style="16" bestFit="1" customWidth="1"/>
    <col min="9740" max="9984" width="9.140625" style="16"/>
    <col min="9985" max="9985" width="0" style="16" hidden="1" customWidth="1"/>
    <col min="9986" max="9986" width="81.5703125" style="16" bestFit="1" customWidth="1"/>
    <col min="9987" max="9987" width="18" style="16" bestFit="1" customWidth="1"/>
    <col min="9988" max="9988" width="14.5703125" style="16" bestFit="1" customWidth="1"/>
    <col min="9989" max="9991" width="15.42578125" style="16" customWidth="1"/>
    <col min="9992" max="9992" width="17.42578125" style="16" customWidth="1"/>
    <col min="9993" max="9993" width="14.85546875" style="16" bestFit="1" customWidth="1"/>
    <col min="9994" max="9994" width="16.7109375" style="16" customWidth="1"/>
    <col min="9995" max="9995" width="9.85546875" style="16" bestFit="1" customWidth="1"/>
    <col min="9996" max="10240" width="9.140625" style="16"/>
    <col min="10241" max="10241" width="0" style="16" hidden="1" customWidth="1"/>
    <col min="10242" max="10242" width="81.5703125" style="16" bestFit="1" customWidth="1"/>
    <col min="10243" max="10243" width="18" style="16" bestFit="1" customWidth="1"/>
    <col min="10244" max="10244" width="14.5703125" style="16" bestFit="1" customWidth="1"/>
    <col min="10245" max="10247" width="15.42578125" style="16" customWidth="1"/>
    <col min="10248" max="10248" width="17.42578125" style="16" customWidth="1"/>
    <col min="10249" max="10249" width="14.85546875" style="16" bestFit="1" customWidth="1"/>
    <col min="10250" max="10250" width="16.7109375" style="16" customWidth="1"/>
    <col min="10251" max="10251" width="9.85546875" style="16" bestFit="1" customWidth="1"/>
    <col min="10252" max="10496" width="9.140625" style="16"/>
    <col min="10497" max="10497" width="0" style="16" hidden="1" customWidth="1"/>
    <col min="10498" max="10498" width="81.5703125" style="16" bestFit="1" customWidth="1"/>
    <col min="10499" max="10499" width="18" style="16" bestFit="1" customWidth="1"/>
    <col min="10500" max="10500" width="14.5703125" style="16" bestFit="1" customWidth="1"/>
    <col min="10501" max="10503" width="15.42578125" style="16" customWidth="1"/>
    <col min="10504" max="10504" width="17.42578125" style="16" customWidth="1"/>
    <col min="10505" max="10505" width="14.85546875" style="16" bestFit="1" customWidth="1"/>
    <col min="10506" max="10506" width="16.7109375" style="16" customWidth="1"/>
    <col min="10507" max="10507" width="9.85546875" style="16" bestFit="1" customWidth="1"/>
    <col min="10508" max="10752" width="9.140625" style="16"/>
    <col min="10753" max="10753" width="0" style="16" hidden="1" customWidth="1"/>
    <col min="10754" max="10754" width="81.5703125" style="16" bestFit="1" customWidth="1"/>
    <col min="10755" max="10755" width="18" style="16" bestFit="1" customWidth="1"/>
    <col min="10756" max="10756" width="14.5703125" style="16" bestFit="1" customWidth="1"/>
    <col min="10757" max="10759" width="15.42578125" style="16" customWidth="1"/>
    <col min="10760" max="10760" width="17.42578125" style="16" customWidth="1"/>
    <col min="10761" max="10761" width="14.85546875" style="16" bestFit="1" customWidth="1"/>
    <col min="10762" max="10762" width="16.7109375" style="16" customWidth="1"/>
    <col min="10763" max="10763" width="9.85546875" style="16" bestFit="1" customWidth="1"/>
    <col min="10764" max="11008" width="9.140625" style="16"/>
    <col min="11009" max="11009" width="0" style="16" hidden="1" customWidth="1"/>
    <col min="11010" max="11010" width="81.5703125" style="16" bestFit="1" customWidth="1"/>
    <col min="11011" max="11011" width="18" style="16" bestFit="1" customWidth="1"/>
    <col min="11012" max="11012" width="14.5703125" style="16" bestFit="1" customWidth="1"/>
    <col min="11013" max="11015" width="15.42578125" style="16" customWidth="1"/>
    <col min="11016" max="11016" width="17.42578125" style="16" customWidth="1"/>
    <col min="11017" max="11017" width="14.85546875" style="16" bestFit="1" customWidth="1"/>
    <col min="11018" max="11018" width="16.7109375" style="16" customWidth="1"/>
    <col min="11019" max="11019" width="9.85546875" style="16" bestFit="1" customWidth="1"/>
    <col min="11020" max="11264" width="9.140625" style="16"/>
    <col min="11265" max="11265" width="0" style="16" hidden="1" customWidth="1"/>
    <col min="11266" max="11266" width="81.5703125" style="16" bestFit="1" customWidth="1"/>
    <col min="11267" max="11267" width="18" style="16" bestFit="1" customWidth="1"/>
    <col min="11268" max="11268" width="14.5703125" style="16" bestFit="1" customWidth="1"/>
    <col min="11269" max="11271" width="15.42578125" style="16" customWidth="1"/>
    <col min="11272" max="11272" width="17.42578125" style="16" customWidth="1"/>
    <col min="11273" max="11273" width="14.85546875" style="16" bestFit="1" customWidth="1"/>
    <col min="11274" max="11274" width="16.7109375" style="16" customWidth="1"/>
    <col min="11275" max="11275" width="9.85546875" style="16" bestFit="1" customWidth="1"/>
    <col min="11276" max="11520" width="9.140625" style="16"/>
    <col min="11521" max="11521" width="0" style="16" hidden="1" customWidth="1"/>
    <col min="11522" max="11522" width="81.5703125" style="16" bestFit="1" customWidth="1"/>
    <col min="11523" max="11523" width="18" style="16" bestFit="1" customWidth="1"/>
    <col min="11524" max="11524" width="14.5703125" style="16" bestFit="1" customWidth="1"/>
    <col min="11525" max="11527" width="15.42578125" style="16" customWidth="1"/>
    <col min="11528" max="11528" width="17.42578125" style="16" customWidth="1"/>
    <col min="11529" max="11529" width="14.85546875" style="16" bestFit="1" customWidth="1"/>
    <col min="11530" max="11530" width="16.7109375" style="16" customWidth="1"/>
    <col min="11531" max="11531" width="9.85546875" style="16" bestFit="1" customWidth="1"/>
    <col min="11532" max="11776" width="9.140625" style="16"/>
    <col min="11777" max="11777" width="0" style="16" hidden="1" customWidth="1"/>
    <col min="11778" max="11778" width="81.5703125" style="16" bestFit="1" customWidth="1"/>
    <col min="11779" max="11779" width="18" style="16" bestFit="1" customWidth="1"/>
    <col min="11780" max="11780" width="14.5703125" style="16" bestFit="1" customWidth="1"/>
    <col min="11781" max="11783" width="15.42578125" style="16" customWidth="1"/>
    <col min="11784" max="11784" width="17.42578125" style="16" customWidth="1"/>
    <col min="11785" max="11785" width="14.85546875" style="16" bestFit="1" customWidth="1"/>
    <col min="11786" max="11786" width="16.7109375" style="16" customWidth="1"/>
    <col min="11787" max="11787" width="9.85546875" style="16" bestFit="1" customWidth="1"/>
    <col min="11788" max="12032" width="9.140625" style="16"/>
    <col min="12033" max="12033" width="0" style="16" hidden="1" customWidth="1"/>
    <col min="12034" max="12034" width="81.5703125" style="16" bestFit="1" customWidth="1"/>
    <col min="12035" max="12035" width="18" style="16" bestFit="1" customWidth="1"/>
    <col min="12036" max="12036" width="14.5703125" style="16" bestFit="1" customWidth="1"/>
    <col min="12037" max="12039" width="15.42578125" style="16" customWidth="1"/>
    <col min="12040" max="12040" width="17.42578125" style="16" customWidth="1"/>
    <col min="12041" max="12041" width="14.85546875" style="16" bestFit="1" customWidth="1"/>
    <col min="12042" max="12042" width="16.7109375" style="16" customWidth="1"/>
    <col min="12043" max="12043" width="9.85546875" style="16" bestFit="1" customWidth="1"/>
    <col min="12044" max="12288" width="9.140625" style="16"/>
    <col min="12289" max="12289" width="0" style="16" hidden="1" customWidth="1"/>
    <col min="12290" max="12290" width="81.5703125" style="16" bestFit="1" customWidth="1"/>
    <col min="12291" max="12291" width="18" style="16" bestFit="1" customWidth="1"/>
    <col min="12292" max="12292" width="14.5703125" style="16" bestFit="1" customWidth="1"/>
    <col min="12293" max="12295" width="15.42578125" style="16" customWidth="1"/>
    <col min="12296" max="12296" width="17.42578125" style="16" customWidth="1"/>
    <col min="12297" max="12297" width="14.85546875" style="16" bestFit="1" customWidth="1"/>
    <col min="12298" max="12298" width="16.7109375" style="16" customWidth="1"/>
    <col min="12299" max="12299" width="9.85546875" style="16" bestFit="1" customWidth="1"/>
    <col min="12300" max="12544" width="9.140625" style="16"/>
    <col min="12545" max="12545" width="0" style="16" hidden="1" customWidth="1"/>
    <col min="12546" max="12546" width="81.5703125" style="16" bestFit="1" customWidth="1"/>
    <col min="12547" max="12547" width="18" style="16" bestFit="1" customWidth="1"/>
    <col min="12548" max="12548" width="14.5703125" style="16" bestFit="1" customWidth="1"/>
    <col min="12549" max="12551" width="15.42578125" style="16" customWidth="1"/>
    <col min="12552" max="12552" width="17.42578125" style="16" customWidth="1"/>
    <col min="12553" max="12553" width="14.85546875" style="16" bestFit="1" customWidth="1"/>
    <col min="12554" max="12554" width="16.7109375" style="16" customWidth="1"/>
    <col min="12555" max="12555" width="9.85546875" style="16" bestFit="1" customWidth="1"/>
    <col min="12556" max="12800" width="9.140625" style="16"/>
    <col min="12801" max="12801" width="0" style="16" hidden="1" customWidth="1"/>
    <col min="12802" max="12802" width="81.5703125" style="16" bestFit="1" customWidth="1"/>
    <col min="12803" max="12803" width="18" style="16" bestFit="1" customWidth="1"/>
    <col min="12804" max="12804" width="14.5703125" style="16" bestFit="1" customWidth="1"/>
    <col min="12805" max="12807" width="15.42578125" style="16" customWidth="1"/>
    <col min="12808" max="12808" width="17.42578125" style="16" customWidth="1"/>
    <col min="12809" max="12809" width="14.85546875" style="16" bestFit="1" customWidth="1"/>
    <col min="12810" max="12810" width="16.7109375" style="16" customWidth="1"/>
    <col min="12811" max="12811" width="9.85546875" style="16" bestFit="1" customWidth="1"/>
    <col min="12812" max="13056" width="9.140625" style="16"/>
    <col min="13057" max="13057" width="0" style="16" hidden="1" customWidth="1"/>
    <col min="13058" max="13058" width="81.5703125" style="16" bestFit="1" customWidth="1"/>
    <col min="13059" max="13059" width="18" style="16" bestFit="1" customWidth="1"/>
    <col min="13060" max="13060" width="14.5703125" style="16" bestFit="1" customWidth="1"/>
    <col min="13061" max="13063" width="15.42578125" style="16" customWidth="1"/>
    <col min="13064" max="13064" width="17.42578125" style="16" customWidth="1"/>
    <col min="13065" max="13065" width="14.85546875" style="16" bestFit="1" customWidth="1"/>
    <col min="13066" max="13066" width="16.7109375" style="16" customWidth="1"/>
    <col min="13067" max="13067" width="9.85546875" style="16" bestFit="1" customWidth="1"/>
    <col min="13068" max="13312" width="9.140625" style="16"/>
    <col min="13313" max="13313" width="0" style="16" hidden="1" customWidth="1"/>
    <col min="13314" max="13314" width="81.5703125" style="16" bestFit="1" customWidth="1"/>
    <col min="13315" max="13315" width="18" style="16" bestFit="1" customWidth="1"/>
    <col min="13316" max="13316" width="14.5703125" style="16" bestFit="1" customWidth="1"/>
    <col min="13317" max="13319" width="15.42578125" style="16" customWidth="1"/>
    <col min="13320" max="13320" width="17.42578125" style="16" customWidth="1"/>
    <col min="13321" max="13321" width="14.85546875" style="16" bestFit="1" customWidth="1"/>
    <col min="13322" max="13322" width="16.7109375" style="16" customWidth="1"/>
    <col min="13323" max="13323" width="9.85546875" style="16" bestFit="1" customWidth="1"/>
    <col min="13324" max="13568" width="9.140625" style="16"/>
    <col min="13569" max="13569" width="0" style="16" hidden="1" customWidth="1"/>
    <col min="13570" max="13570" width="81.5703125" style="16" bestFit="1" customWidth="1"/>
    <col min="13571" max="13571" width="18" style="16" bestFit="1" customWidth="1"/>
    <col min="13572" max="13572" width="14.5703125" style="16" bestFit="1" customWidth="1"/>
    <col min="13573" max="13575" width="15.42578125" style="16" customWidth="1"/>
    <col min="13576" max="13576" width="17.42578125" style="16" customWidth="1"/>
    <col min="13577" max="13577" width="14.85546875" style="16" bestFit="1" customWidth="1"/>
    <col min="13578" max="13578" width="16.7109375" style="16" customWidth="1"/>
    <col min="13579" max="13579" width="9.85546875" style="16" bestFit="1" customWidth="1"/>
    <col min="13580" max="13824" width="9.140625" style="16"/>
    <col min="13825" max="13825" width="0" style="16" hidden="1" customWidth="1"/>
    <col min="13826" max="13826" width="81.5703125" style="16" bestFit="1" customWidth="1"/>
    <col min="13827" max="13827" width="18" style="16" bestFit="1" customWidth="1"/>
    <col min="13828" max="13828" width="14.5703125" style="16" bestFit="1" customWidth="1"/>
    <col min="13829" max="13831" width="15.42578125" style="16" customWidth="1"/>
    <col min="13832" max="13832" width="17.42578125" style="16" customWidth="1"/>
    <col min="13833" max="13833" width="14.85546875" style="16" bestFit="1" customWidth="1"/>
    <col min="13834" max="13834" width="16.7109375" style="16" customWidth="1"/>
    <col min="13835" max="13835" width="9.85546875" style="16" bestFit="1" customWidth="1"/>
    <col min="13836" max="14080" width="9.140625" style="16"/>
    <col min="14081" max="14081" width="0" style="16" hidden="1" customWidth="1"/>
    <col min="14082" max="14082" width="81.5703125" style="16" bestFit="1" customWidth="1"/>
    <col min="14083" max="14083" width="18" style="16" bestFit="1" customWidth="1"/>
    <col min="14084" max="14084" width="14.5703125" style="16" bestFit="1" customWidth="1"/>
    <col min="14085" max="14087" width="15.42578125" style="16" customWidth="1"/>
    <col min="14088" max="14088" width="17.42578125" style="16" customWidth="1"/>
    <col min="14089" max="14089" width="14.85546875" style="16" bestFit="1" customWidth="1"/>
    <col min="14090" max="14090" width="16.7109375" style="16" customWidth="1"/>
    <col min="14091" max="14091" width="9.85546875" style="16" bestFit="1" customWidth="1"/>
    <col min="14092" max="14336" width="9.140625" style="16"/>
    <col min="14337" max="14337" width="0" style="16" hidden="1" customWidth="1"/>
    <col min="14338" max="14338" width="81.5703125" style="16" bestFit="1" customWidth="1"/>
    <col min="14339" max="14339" width="18" style="16" bestFit="1" customWidth="1"/>
    <col min="14340" max="14340" width="14.5703125" style="16" bestFit="1" customWidth="1"/>
    <col min="14341" max="14343" width="15.42578125" style="16" customWidth="1"/>
    <col min="14344" max="14344" width="17.42578125" style="16" customWidth="1"/>
    <col min="14345" max="14345" width="14.85546875" style="16" bestFit="1" customWidth="1"/>
    <col min="14346" max="14346" width="16.7109375" style="16" customWidth="1"/>
    <col min="14347" max="14347" width="9.85546875" style="16" bestFit="1" customWidth="1"/>
    <col min="14348" max="14592" width="9.140625" style="16"/>
    <col min="14593" max="14593" width="0" style="16" hidden="1" customWidth="1"/>
    <col min="14594" max="14594" width="81.5703125" style="16" bestFit="1" customWidth="1"/>
    <col min="14595" max="14595" width="18" style="16" bestFit="1" customWidth="1"/>
    <col min="14596" max="14596" width="14.5703125" style="16" bestFit="1" customWidth="1"/>
    <col min="14597" max="14599" width="15.42578125" style="16" customWidth="1"/>
    <col min="14600" max="14600" width="17.42578125" style="16" customWidth="1"/>
    <col min="14601" max="14601" width="14.85546875" style="16" bestFit="1" customWidth="1"/>
    <col min="14602" max="14602" width="16.7109375" style="16" customWidth="1"/>
    <col min="14603" max="14603" width="9.85546875" style="16" bestFit="1" customWidth="1"/>
    <col min="14604" max="14848" width="9.140625" style="16"/>
    <col min="14849" max="14849" width="0" style="16" hidden="1" customWidth="1"/>
    <col min="14850" max="14850" width="81.5703125" style="16" bestFit="1" customWidth="1"/>
    <col min="14851" max="14851" width="18" style="16" bestFit="1" customWidth="1"/>
    <col min="14852" max="14852" width="14.5703125" style="16" bestFit="1" customWidth="1"/>
    <col min="14853" max="14855" width="15.42578125" style="16" customWidth="1"/>
    <col min="14856" max="14856" width="17.42578125" style="16" customWidth="1"/>
    <col min="14857" max="14857" width="14.85546875" style="16" bestFit="1" customWidth="1"/>
    <col min="14858" max="14858" width="16.7109375" style="16" customWidth="1"/>
    <col min="14859" max="14859" width="9.85546875" style="16" bestFit="1" customWidth="1"/>
    <col min="14860" max="15104" width="9.140625" style="16"/>
    <col min="15105" max="15105" width="0" style="16" hidden="1" customWidth="1"/>
    <col min="15106" max="15106" width="81.5703125" style="16" bestFit="1" customWidth="1"/>
    <col min="15107" max="15107" width="18" style="16" bestFit="1" customWidth="1"/>
    <col min="15108" max="15108" width="14.5703125" style="16" bestFit="1" customWidth="1"/>
    <col min="15109" max="15111" width="15.42578125" style="16" customWidth="1"/>
    <col min="15112" max="15112" width="17.42578125" style="16" customWidth="1"/>
    <col min="15113" max="15113" width="14.85546875" style="16" bestFit="1" customWidth="1"/>
    <col min="15114" max="15114" width="16.7109375" style="16" customWidth="1"/>
    <col min="15115" max="15115" width="9.85546875" style="16" bestFit="1" customWidth="1"/>
    <col min="15116" max="15360" width="9.140625" style="16"/>
    <col min="15361" max="15361" width="0" style="16" hidden="1" customWidth="1"/>
    <col min="15362" max="15362" width="81.5703125" style="16" bestFit="1" customWidth="1"/>
    <col min="15363" max="15363" width="18" style="16" bestFit="1" customWidth="1"/>
    <col min="15364" max="15364" width="14.5703125" style="16" bestFit="1" customWidth="1"/>
    <col min="15365" max="15367" width="15.42578125" style="16" customWidth="1"/>
    <col min="15368" max="15368" width="17.42578125" style="16" customWidth="1"/>
    <col min="15369" max="15369" width="14.85546875" style="16" bestFit="1" customWidth="1"/>
    <col min="15370" max="15370" width="16.7109375" style="16" customWidth="1"/>
    <col min="15371" max="15371" width="9.85546875" style="16" bestFit="1" customWidth="1"/>
    <col min="15372" max="15616" width="9.140625" style="16"/>
    <col min="15617" max="15617" width="0" style="16" hidden="1" customWidth="1"/>
    <col min="15618" max="15618" width="81.5703125" style="16" bestFit="1" customWidth="1"/>
    <col min="15619" max="15619" width="18" style="16" bestFit="1" customWidth="1"/>
    <col min="15620" max="15620" width="14.5703125" style="16" bestFit="1" customWidth="1"/>
    <col min="15621" max="15623" width="15.42578125" style="16" customWidth="1"/>
    <col min="15624" max="15624" width="17.42578125" style="16" customWidth="1"/>
    <col min="15625" max="15625" width="14.85546875" style="16" bestFit="1" customWidth="1"/>
    <col min="15626" max="15626" width="16.7109375" style="16" customWidth="1"/>
    <col min="15627" max="15627" width="9.85546875" style="16" bestFit="1" customWidth="1"/>
    <col min="15628" max="15872" width="9.140625" style="16"/>
    <col min="15873" max="15873" width="0" style="16" hidden="1" customWidth="1"/>
    <col min="15874" max="15874" width="81.5703125" style="16" bestFit="1" customWidth="1"/>
    <col min="15875" max="15875" width="18" style="16" bestFit="1" customWidth="1"/>
    <col min="15876" max="15876" width="14.5703125" style="16" bestFit="1" customWidth="1"/>
    <col min="15877" max="15879" width="15.42578125" style="16" customWidth="1"/>
    <col min="15880" max="15880" width="17.42578125" style="16" customWidth="1"/>
    <col min="15881" max="15881" width="14.85546875" style="16" bestFit="1" customWidth="1"/>
    <col min="15882" max="15882" width="16.7109375" style="16" customWidth="1"/>
    <col min="15883" max="15883" width="9.85546875" style="16" bestFit="1" customWidth="1"/>
    <col min="15884" max="16128" width="9.140625" style="16"/>
    <col min="16129" max="16129" width="0" style="16" hidden="1" customWidth="1"/>
    <col min="16130" max="16130" width="81.5703125" style="16" bestFit="1" customWidth="1"/>
    <col min="16131" max="16131" width="18" style="16" bestFit="1" customWidth="1"/>
    <col min="16132" max="16132" width="14.5703125" style="16" bestFit="1" customWidth="1"/>
    <col min="16133" max="16135" width="15.42578125" style="16" customWidth="1"/>
    <col min="16136" max="16136" width="17.42578125" style="16" customWidth="1"/>
    <col min="16137" max="16137" width="14.85546875" style="16" bestFit="1" customWidth="1"/>
    <col min="16138" max="16138" width="16.7109375" style="16" customWidth="1"/>
    <col min="16139" max="16139" width="9.85546875" style="16" bestFit="1" customWidth="1"/>
    <col min="16140" max="16384" width="9.140625" style="16"/>
  </cols>
  <sheetData>
    <row r="1" spans="2:10" hidden="1" x14ac:dyDescent="0.25">
      <c r="B1" s="490" t="s">
        <v>0</v>
      </c>
      <c r="C1" s="491"/>
      <c r="D1" s="491"/>
      <c r="E1" s="491"/>
      <c r="F1" s="491"/>
      <c r="G1" s="491"/>
      <c r="H1" s="492"/>
    </row>
    <row r="2" spans="2:10" hidden="1" x14ac:dyDescent="0.25">
      <c r="B2" s="493" t="s">
        <v>1</v>
      </c>
      <c r="C2" s="494"/>
      <c r="D2" s="494"/>
      <c r="E2" s="494"/>
      <c r="F2" s="494"/>
      <c r="G2" s="494"/>
      <c r="H2" s="495"/>
    </row>
    <row r="3" spans="2:10" x14ac:dyDescent="0.25">
      <c r="B3" s="22" t="s">
        <v>2</v>
      </c>
      <c r="C3" s="271"/>
      <c r="D3" s="272"/>
      <c r="E3" s="273"/>
      <c r="F3" s="273"/>
      <c r="G3" s="273"/>
      <c r="H3" s="24"/>
    </row>
    <row r="4" spans="2:10" x14ac:dyDescent="0.25">
      <c r="B4" s="199" t="s">
        <v>268</v>
      </c>
      <c r="C4" s="271"/>
      <c r="D4" s="302"/>
      <c r="E4" s="271"/>
      <c r="F4" s="271"/>
      <c r="G4" s="271"/>
      <c r="H4" s="41"/>
    </row>
    <row r="5" spans="2:10" x14ac:dyDescent="0.25">
      <c r="B5" s="199" t="s">
        <v>768</v>
      </c>
      <c r="C5" s="274"/>
      <c r="D5" s="275"/>
      <c r="E5" s="274"/>
      <c r="F5" s="274"/>
      <c r="G5" s="274"/>
      <c r="H5" s="27"/>
    </row>
    <row r="6" spans="2:10" s="196" customFormat="1" x14ac:dyDescent="0.25">
      <c r="B6" s="199"/>
      <c r="C6" s="206"/>
      <c r="D6" s="207"/>
      <c r="E6" s="206"/>
      <c r="F6" s="206"/>
      <c r="G6" s="206"/>
      <c r="H6" s="208"/>
      <c r="I6" s="197"/>
      <c r="J6" s="198"/>
    </row>
    <row r="7" spans="2:10" s="196" customFormat="1" ht="35.1" customHeight="1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  <c r="I7" s="197"/>
      <c r="J7" s="257"/>
    </row>
    <row r="8" spans="2:10" s="196" customFormat="1" x14ac:dyDescent="0.25">
      <c r="B8" s="223" t="s">
        <v>79</v>
      </c>
      <c r="C8" s="235"/>
      <c r="D8" s="18"/>
      <c r="E8" s="237"/>
      <c r="F8" s="238"/>
      <c r="G8" s="238"/>
      <c r="H8" s="230"/>
      <c r="I8" s="197"/>
      <c r="J8" s="197"/>
    </row>
    <row r="9" spans="2:10" s="196" customFormat="1" x14ac:dyDescent="0.25">
      <c r="B9" s="223" t="s">
        <v>80</v>
      </c>
      <c r="C9" s="235"/>
      <c r="D9" s="18"/>
      <c r="E9" s="237"/>
      <c r="F9" s="238"/>
      <c r="G9" s="238"/>
      <c r="H9" s="230"/>
      <c r="I9" s="197"/>
      <c r="J9" s="197"/>
    </row>
    <row r="10" spans="2:10" s="196" customFormat="1" x14ac:dyDescent="0.25">
      <c r="B10" s="235" t="s">
        <v>271</v>
      </c>
      <c r="C10" s="235" t="s">
        <v>88</v>
      </c>
      <c r="D10" s="18">
        <v>250000</v>
      </c>
      <c r="E10" s="237">
        <v>260.08</v>
      </c>
      <c r="F10" s="238">
        <v>4.47</v>
      </c>
      <c r="G10" s="238">
        <v>6.7427000000000001</v>
      </c>
      <c r="H10" s="303" t="s">
        <v>272</v>
      </c>
      <c r="I10" s="197"/>
      <c r="J10" s="197"/>
    </row>
    <row r="11" spans="2:10" s="196" customFormat="1" x14ac:dyDescent="0.25">
      <c r="B11" s="235" t="s">
        <v>273</v>
      </c>
      <c r="C11" s="235" t="s">
        <v>88</v>
      </c>
      <c r="D11" s="18">
        <v>100000</v>
      </c>
      <c r="E11" s="237">
        <v>104.24</v>
      </c>
      <c r="F11" s="238">
        <v>1.79</v>
      </c>
      <c r="G11" s="238">
        <v>6.5619999999999994</v>
      </c>
      <c r="H11" s="303" t="s">
        <v>274</v>
      </c>
      <c r="I11" s="197"/>
      <c r="J11" s="197"/>
    </row>
    <row r="12" spans="2:10" s="196" customFormat="1" x14ac:dyDescent="0.25">
      <c r="B12" s="235" t="s">
        <v>275</v>
      </c>
      <c r="C12" s="235" t="s">
        <v>88</v>
      </c>
      <c r="D12" s="18">
        <v>50000</v>
      </c>
      <c r="E12" s="237">
        <v>53.21</v>
      </c>
      <c r="F12" s="238">
        <v>0.91</v>
      </c>
      <c r="G12" s="238">
        <v>4.9598999999999993</v>
      </c>
      <c r="H12" s="281" t="s">
        <v>276</v>
      </c>
      <c r="I12" s="197"/>
      <c r="J12" s="197"/>
    </row>
    <row r="13" spans="2:10" s="239" customFormat="1" x14ac:dyDescent="0.25">
      <c r="B13" s="223" t="s">
        <v>77</v>
      </c>
      <c r="C13" s="223"/>
      <c r="D13" s="19"/>
      <c r="E13" s="226">
        <f>SUM(E10:E12)</f>
        <v>417.53</v>
      </c>
      <c r="F13" s="226">
        <f>SUM(F10:F12)</f>
        <v>7.17</v>
      </c>
      <c r="G13" s="227"/>
      <c r="H13" s="217"/>
      <c r="I13" s="197"/>
      <c r="J13" s="197"/>
    </row>
    <row r="14" spans="2:10" s="239" customFormat="1" x14ac:dyDescent="0.25">
      <c r="B14" s="223" t="s">
        <v>84</v>
      </c>
      <c r="C14" s="223"/>
      <c r="D14" s="19"/>
      <c r="E14" s="234"/>
      <c r="F14" s="227"/>
      <c r="G14" s="227"/>
      <c r="H14" s="217"/>
      <c r="I14" s="197"/>
      <c r="J14" s="197"/>
    </row>
    <row r="15" spans="2:10" s="239" customFormat="1" x14ac:dyDescent="0.25">
      <c r="B15" s="223" t="s">
        <v>83</v>
      </c>
      <c r="C15" s="223"/>
      <c r="D15" s="19"/>
      <c r="E15" s="234"/>
      <c r="F15" s="227"/>
      <c r="G15" s="227"/>
      <c r="H15" s="217"/>
      <c r="I15" s="197"/>
      <c r="J15" s="197"/>
    </row>
    <row r="16" spans="2:10" s="239" customFormat="1" x14ac:dyDescent="0.25">
      <c r="B16" s="235" t="s">
        <v>722</v>
      </c>
      <c r="C16" s="235" t="s">
        <v>88</v>
      </c>
      <c r="D16" s="18">
        <v>4000000</v>
      </c>
      <c r="E16" s="237">
        <v>3838.14</v>
      </c>
      <c r="F16" s="238">
        <v>65.95</v>
      </c>
      <c r="G16" s="238">
        <v>4.5674999999999999</v>
      </c>
      <c r="H16" s="217" t="s">
        <v>723</v>
      </c>
      <c r="I16" s="197"/>
      <c r="J16" s="197"/>
    </row>
    <row r="17" spans="2:10" s="239" customFormat="1" x14ac:dyDescent="0.25">
      <c r="B17" s="223" t="s">
        <v>77</v>
      </c>
      <c r="C17" s="223"/>
      <c r="D17" s="19"/>
      <c r="E17" s="226">
        <f>SUM(E16)</f>
        <v>3838.14</v>
      </c>
      <c r="F17" s="226">
        <f>SUM(F16)</f>
        <v>65.95</v>
      </c>
      <c r="G17" s="227"/>
      <c r="H17" s="217"/>
      <c r="I17" s="197"/>
      <c r="J17" s="197"/>
    </row>
    <row r="18" spans="2:10" s="196" customFormat="1" x14ac:dyDescent="0.25">
      <c r="B18" s="223" t="s">
        <v>98</v>
      </c>
      <c r="C18" s="235"/>
      <c r="D18" s="18"/>
      <c r="E18" s="237"/>
      <c r="F18" s="238"/>
      <c r="G18" s="238"/>
      <c r="H18" s="217"/>
      <c r="I18" s="197"/>
      <c r="J18" s="197"/>
    </row>
    <row r="19" spans="2:10" s="196" customFormat="1" x14ac:dyDescent="0.25">
      <c r="B19" s="223" t="s">
        <v>99</v>
      </c>
      <c r="C19" s="235"/>
      <c r="D19" s="18"/>
      <c r="E19" s="237">
        <v>1543.93</v>
      </c>
      <c r="F19" s="248">
        <v>26.53</v>
      </c>
      <c r="G19" s="238"/>
      <c r="H19" s="217"/>
      <c r="I19" s="197"/>
      <c r="J19" s="197"/>
    </row>
    <row r="20" spans="2:10" s="196" customFormat="1" x14ac:dyDescent="0.25">
      <c r="B20" s="223" t="s">
        <v>100</v>
      </c>
      <c r="C20" s="235"/>
      <c r="D20" s="42"/>
      <c r="E20" s="250">
        <v>20.569999999999709</v>
      </c>
      <c r="F20" s="248">
        <v>0.35</v>
      </c>
      <c r="G20" s="238"/>
      <c r="H20" s="217"/>
      <c r="I20" s="197"/>
      <c r="J20" s="197"/>
    </row>
    <row r="21" spans="2:10" s="196" customFormat="1" x14ac:dyDescent="0.25">
      <c r="B21" s="251" t="s">
        <v>101</v>
      </c>
      <c r="C21" s="251"/>
      <c r="D21" s="262"/>
      <c r="E21" s="253">
        <f>+E13+E19+E20+E17</f>
        <v>5820.17</v>
      </c>
      <c r="F21" s="253">
        <f>+F13+F19+F20+F17</f>
        <v>100</v>
      </c>
      <c r="G21" s="255"/>
      <c r="H21" s="256"/>
      <c r="I21" s="197"/>
      <c r="J21" s="197"/>
    </row>
    <row r="22" spans="2:10" s="196" customFormat="1" x14ac:dyDescent="0.25">
      <c r="B22" s="43" t="s">
        <v>102</v>
      </c>
      <c r="C22" s="304"/>
      <c r="D22" s="305"/>
      <c r="E22" s="306"/>
      <c r="F22" s="306"/>
      <c r="G22" s="306"/>
      <c r="H22" s="45"/>
      <c r="I22" s="197"/>
      <c r="J22" s="197"/>
    </row>
    <row r="23" spans="2:10" s="239" customFormat="1" ht="15.75" customHeight="1" x14ac:dyDescent="0.25">
      <c r="B23" s="499" t="s">
        <v>103</v>
      </c>
      <c r="C23" s="500"/>
      <c r="D23" s="500"/>
      <c r="E23" s="500"/>
      <c r="F23" s="500"/>
      <c r="G23" s="500"/>
      <c r="H23" s="501"/>
      <c r="I23" s="197"/>
      <c r="J23" s="197"/>
    </row>
    <row r="24" spans="2:10" s="239" customFormat="1" ht="15.75" customHeight="1" x14ac:dyDescent="0.25">
      <c r="B24" s="478" t="s">
        <v>104</v>
      </c>
      <c r="C24" s="479"/>
      <c r="D24" s="479"/>
      <c r="E24" s="479"/>
      <c r="F24" s="479"/>
      <c r="G24" s="479"/>
      <c r="H24" s="480"/>
      <c r="I24" s="197"/>
      <c r="J24" s="197"/>
    </row>
    <row r="25" spans="2:10" s="239" customFormat="1" ht="15.75" customHeight="1" x14ac:dyDescent="0.25">
      <c r="B25" s="478" t="s">
        <v>105</v>
      </c>
      <c r="C25" s="479"/>
      <c r="D25" s="479"/>
      <c r="E25" s="479"/>
      <c r="F25" s="479"/>
      <c r="G25" s="479"/>
      <c r="H25" s="480"/>
      <c r="I25" s="197"/>
      <c r="J25" s="197"/>
    </row>
    <row r="26" spans="2:10" x14ac:dyDescent="0.25">
      <c r="J26" s="197"/>
    </row>
    <row r="27" spans="2:10" x14ac:dyDescent="0.25">
      <c r="J27" s="197"/>
    </row>
    <row r="28" spans="2:10" x14ac:dyDescent="0.25">
      <c r="J28" s="197"/>
    </row>
    <row r="29" spans="2:10" x14ac:dyDescent="0.25">
      <c r="J29" s="197"/>
    </row>
    <row r="30" spans="2:10" x14ac:dyDescent="0.25">
      <c r="J30" s="197"/>
    </row>
    <row r="31" spans="2:10" x14ac:dyDescent="0.25">
      <c r="J31" s="197"/>
    </row>
    <row r="32" spans="2:10" x14ac:dyDescent="0.25">
      <c r="J32" s="197"/>
    </row>
    <row r="33" spans="10:10" x14ac:dyDescent="0.25">
      <c r="J33" s="197"/>
    </row>
    <row r="34" spans="10:10" x14ac:dyDescent="0.25">
      <c r="J34" s="197"/>
    </row>
    <row r="35" spans="10:10" x14ac:dyDescent="0.25">
      <c r="J35" s="197"/>
    </row>
    <row r="36" spans="10:10" x14ac:dyDescent="0.25">
      <c r="J36" s="197"/>
    </row>
    <row r="37" spans="10:10" x14ac:dyDescent="0.25">
      <c r="J37" s="197"/>
    </row>
    <row r="38" spans="10:10" x14ac:dyDescent="0.25">
      <c r="J38" s="197"/>
    </row>
    <row r="39" spans="10:10" x14ac:dyDescent="0.25">
      <c r="J39" s="197"/>
    </row>
    <row r="40" spans="10:10" x14ac:dyDescent="0.25">
      <c r="J40" s="197"/>
    </row>
    <row r="41" spans="10:10" x14ac:dyDescent="0.25">
      <c r="J41" s="197"/>
    </row>
    <row r="42" spans="10:10" x14ac:dyDescent="0.25">
      <c r="J42" s="197"/>
    </row>
    <row r="43" spans="10:10" x14ac:dyDescent="0.25">
      <c r="J43" s="197"/>
    </row>
    <row r="44" spans="10:10" x14ac:dyDescent="0.25">
      <c r="J44" s="197"/>
    </row>
    <row r="45" spans="10:10" x14ac:dyDescent="0.25">
      <c r="J45" s="197"/>
    </row>
    <row r="46" spans="10:10" x14ac:dyDescent="0.25">
      <c r="J46" s="197"/>
    </row>
    <row r="47" spans="10:10" x14ac:dyDescent="0.25">
      <c r="J47" s="197"/>
    </row>
    <row r="48" spans="10:10" x14ac:dyDescent="0.25">
      <c r="J48" s="197"/>
    </row>
    <row r="49" spans="10:10" x14ac:dyDescent="0.25">
      <c r="J49" s="197"/>
    </row>
    <row r="50" spans="10:10" x14ac:dyDescent="0.25">
      <c r="J50" s="197"/>
    </row>
    <row r="51" spans="10:10" x14ac:dyDescent="0.25">
      <c r="J51" s="197"/>
    </row>
    <row r="52" spans="10:10" x14ac:dyDescent="0.25">
      <c r="J52" s="197"/>
    </row>
    <row r="53" spans="10:10" x14ac:dyDescent="0.25">
      <c r="J53" s="197"/>
    </row>
    <row r="54" spans="10:10" x14ac:dyDescent="0.25">
      <c r="J54" s="197"/>
    </row>
    <row r="55" spans="10:10" x14ac:dyDescent="0.25">
      <c r="J55" s="197"/>
    </row>
    <row r="56" spans="10:10" x14ac:dyDescent="0.25">
      <c r="J56" s="197"/>
    </row>
    <row r="57" spans="10:10" x14ac:dyDescent="0.25">
      <c r="J57" s="197"/>
    </row>
    <row r="58" spans="10:10" x14ac:dyDescent="0.25">
      <c r="J58" s="197"/>
    </row>
    <row r="59" spans="10:10" x14ac:dyDescent="0.25">
      <c r="J59" s="197"/>
    </row>
    <row r="60" spans="10:10" x14ac:dyDescent="0.25">
      <c r="J60" s="197"/>
    </row>
    <row r="61" spans="10:10" x14ac:dyDescent="0.25">
      <c r="J61" s="197"/>
    </row>
    <row r="62" spans="10:10" x14ac:dyDescent="0.25">
      <c r="J62" s="197"/>
    </row>
    <row r="63" spans="10:10" x14ac:dyDescent="0.25">
      <c r="J63" s="197"/>
    </row>
    <row r="64" spans="10:10" x14ac:dyDescent="0.25">
      <c r="J64" s="197"/>
    </row>
    <row r="65" spans="10:10" x14ac:dyDescent="0.25">
      <c r="J65" s="197"/>
    </row>
    <row r="66" spans="10:10" x14ac:dyDescent="0.25">
      <c r="J66" s="197"/>
    </row>
    <row r="67" spans="10:10" x14ac:dyDescent="0.25">
      <c r="J67" s="197"/>
    </row>
    <row r="68" spans="10:10" x14ac:dyDescent="0.25">
      <c r="J68" s="197"/>
    </row>
    <row r="69" spans="10:10" x14ac:dyDescent="0.25">
      <c r="J69" s="197"/>
    </row>
    <row r="70" spans="10:10" x14ac:dyDescent="0.25">
      <c r="J70" s="197"/>
    </row>
    <row r="71" spans="10:10" x14ac:dyDescent="0.25">
      <c r="J71" s="197"/>
    </row>
    <row r="72" spans="10:10" x14ac:dyDescent="0.25">
      <c r="J72" s="197"/>
    </row>
    <row r="73" spans="10:10" x14ac:dyDescent="0.25">
      <c r="J73" s="197"/>
    </row>
    <row r="74" spans="10:10" x14ac:dyDescent="0.25">
      <c r="J74" s="197"/>
    </row>
    <row r="75" spans="10:10" x14ac:dyDescent="0.25">
      <c r="J75" s="197"/>
    </row>
    <row r="76" spans="10:10" x14ac:dyDescent="0.25">
      <c r="J76" s="197"/>
    </row>
    <row r="77" spans="10:10" x14ac:dyDescent="0.25">
      <c r="J77" s="197"/>
    </row>
    <row r="78" spans="10:10" x14ac:dyDescent="0.25">
      <c r="J78" s="197"/>
    </row>
    <row r="79" spans="10:10" x14ac:dyDescent="0.25">
      <c r="J79" s="197"/>
    </row>
    <row r="80" spans="10:10" x14ac:dyDescent="0.25">
      <c r="J80" s="197"/>
    </row>
    <row r="81" spans="10:10" x14ac:dyDescent="0.25">
      <c r="J81" s="197"/>
    </row>
    <row r="82" spans="10:10" x14ac:dyDescent="0.25">
      <c r="J82" s="197"/>
    </row>
    <row r="83" spans="10:10" x14ac:dyDescent="0.25">
      <c r="J83" s="197"/>
    </row>
    <row r="84" spans="10:10" x14ac:dyDescent="0.25">
      <c r="J84" s="197"/>
    </row>
    <row r="85" spans="10:10" x14ac:dyDescent="0.25">
      <c r="J85" s="197"/>
    </row>
    <row r="86" spans="10:10" x14ac:dyDescent="0.25">
      <c r="J86" s="197"/>
    </row>
    <row r="87" spans="10:10" x14ac:dyDescent="0.25">
      <c r="J87" s="197"/>
    </row>
  </sheetData>
  <mergeCells count="3">
    <mergeCell ref="B1:H1"/>
    <mergeCell ref="B2:H2"/>
    <mergeCell ref="B23:H23"/>
  </mergeCells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307" hidden="1" customWidth="1"/>
    <col min="2" max="2" width="61.28515625" style="349" customWidth="1"/>
    <col min="3" max="3" width="18.140625" style="349" customWidth="1"/>
    <col min="4" max="4" width="21.140625" style="349" customWidth="1"/>
    <col min="5" max="7" width="15.42578125" style="349" customWidth="1"/>
    <col min="8" max="8" width="22.7109375" style="350" customWidth="1"/>
    <col min="9" max="9" width="15.140625" style="197" bestFit="1" customWidth="1"/>
    <col min="10" max="10" width="16.5703125" style="307" bestFit="1" customWidth="1"/>
    <col min="11" max="13" width="9.140625" style="307"/>
    <col min="14" max="15" width="9.140625" style="46"/>
    <col min="16" max="256" width="9.140625" style="307"/>
    <col min="257" max="257" width="0" style="307" hidden="1" customWidth="1"/>
    <col min="258" max="258" width="61.28515625" style="307" customWidth="1"/>
    <col min="259" max="259" width="18.140625" style="307" customWidth="1"/>
    <col min="260" max="260" width="21.140625" style="307" customWidth="1"/>
    <col min="261" max="263" width="15.42578125" style="307" customWidth="1"/>
    <col min="264" max="264" width="22.7109375" style="307" customWidth="1"/>
    <col min="265" max="265" width="15.140625" style="307" bestFit="1" customWidth="1"/>
    <col min="266" max="266" width="16.5703125" style="307" bestFit="1" customWidth="1"/>
    <col min="267" max="512" width="9.140625" style="307"/>
    <col min="513" max="513" width="0" style="307" hidden="1" customWidth="1"/>
    <col min="514" max="514" width="61.28515625" style="307" customWidth="1"/>
    <col min="515" max="515" width="18.140625" style="307" customWidth="1"/>
    <col min="516" max="516" width="21.140625" style="307" customWidth="1"/>
    <col min="517" max="519" width="15.42578125" style="307" customWidth="1"/>
    <col min="520" max="520" width="22.7109375" style="307" customWidth="1"/>
    <col min="521" max="521" width="15.140625" style="307" bestFit="1" customWidth="1"/>
    <col min="522" max="522" width="16.5703125" style="307" bestFit="1" customWidth="1"/>
    <col min="523" max="768" width="9.140625" style="307"/>
    <col min="769" max="769" width="0" style="307" hidden="1" customWidth="1"/>
    <col min="770" max="770" width="61.28515625" style="307" customWidth="1"/>
    <col min="771" max="771" width="18.140625" style="307" customWidth="1"/>
    <col min="772" max="772" width="21.140625" style="307" customWidth="1"/>
    <col min="773" max="775" width="15.42578125" style="307" customWidth="1"/>
    <col min="776" max="776" width="22.7109375" style="307" customWidth="1"/>
    <col min="777" max="777" width="15.140625" style="307" bestFit="1" customWidth="1"/>
    <col min="778" max="778" width="16.5703125" style="307" bestFit="1" customWidth="1"/>
    <col min="779" max="1024" width="9.140625" style="307"/>
    <col min="1025" max="1025" width="0" style="307" hidden="1" customWidth="1"/>
    <col min="1026" max="1026" width="61.28515625" style="307" customWidth="1"/>
    <col min="1027" max="1027" width="18.140625" style="307" customWidth="1"/>
    <col min="1028" max="1028" width="21.140625" style="307" customWidth="1"/>
    <col min="1029" max="1031" width="15.42578125" style="307" customWidth="1"/>
    <col min="1032" max="1032" width="22.7109375" style="307" customWidth="1"/>
    <col min="1033" max="1033" width="15.140625" style="307" bestFit="1" customWidth="1"/>
    <col min="1034" max="1034" width="16.5703125" style="307" bestFit="1" customWidth="1"/>
    <col min="1035" max="1280" width="9.140625" style="307"/>
    <col min="1281" max="1281" width="0" style="307" hidden="1" customWidth="1"/>
    <col min="1282" max="1282" width="61.28515625" style="307" customWidth="1"/>
    <col min="1283" max="1283" width="18.140625" style="307" customWidth="1"/>
    <col min="1284" max="1284" width="21.140625" style="307" customWidth="1"/>
    <col min="1285" max="1287" width="15.42578125" style="307" customWidth="1"/>
    <col min="1288" max="1288" width="22.7109375" style="307" customWidth="1"/>
    <col min="1289" max="1289" width="15.140625" style="307" bestFit="1" customWidth="1"/>
    <col min="1290" max="1290" width="16.5703125" style="307" bestFit="1" customWidth="1"/>
    <col min="1291" max="1536" width="9.140625" style="307"/>
    <col min="1537" max="1537" width="0" style="307" hidden="1" customWidth="1"/>
    <col min="1538" max="1538" width="61.28515625" style="307" customWidth="1"/>
    <col min="1539" max="1539" width="18.140625" style="307" customWidth="1"/>
    <col min="1540" max="1540" width="21.140625" style="307" customWidth="1"/>
    <col min="1541" max="1543" width="15.42578125" style="307" customWidth="1"/>
    <col min="1544" max="1544" width="22.7109375" style="307" customWidth="1"/>
    <col min="1545" max="1545" width="15.140625" style="307" bestFit="1" customWidth="1"/>
    <col min="1546" max="1546" width="16.5703125" style="307" bestFit="1" customWidth="1"/>
    <col min="1547" max="1792" width="9.140625" style="307"/>
    <col min="1793" max="1793" width="0" style="307" hidden="1" customWidth="1"/>
    <col min="1794" max="1794" width="61.28515625" style="307" customWidth="1"/>
    <col min="1795" max="1795" width="18.140625" style="307" customWidth="1"/>
    <col min="1796" max="1796" width="21.140625" style="307" customWidth="1"/>
    <col min="1797" max="1799" width="15.42578125" style="307" customWidth="1"/>
    <col min="1800" max="1800" width="22.7109375" style="307" customWidth="1"/>
    <col min="1801" max="1801" width="15.140625" style="307" bestFit="1" customWidth="1"/>
    <col min="1802" max="1802" width="16.5703125" style="307" bestFit="1" customWidth="1"/>
    <col min="1803" max="2048" width="9.140625" style="307"/>
    <col min="2049" max="2049" width="0" style="307" hidden="1" customWidth="1"/>
    <col min="2050" max="2050" width="61.28515625" style="307" customWidth="1"/>
    <col min="2051" max="2051" width="18.140625" style="307" customWidth="1"/>
    <col min="2052" max="2052" width="21.140625" style="307" customWidth="1"/>
    <col min="2053" max="2055" width="15.42578125" style="307" customWidth="1"/>
    <col min="2056" max="2056" width="22.7109375" style="307" customWidth="1"/>
    <col min="2057" max="2057" width="15.140625" style="307" bestFit="1" customWidth="1"/>
    <col min="2058" max="2058" width="16.5703125" style="307" bestFit="1" customWidth="1"/>
    <col min="2059" max="2304" width="9.140625" style="307"/>
    <col min="2305" max="2305" width="0" style="307" hidden="1" customWidth="1"/>
    <col min="2306" max="2306" width="61.28515625" style="307" customWidth="1"/>
    <col min="2307" max="2307" width="18.140625" style="307" customWidth="1"/>
    <col min="2308" max="2308" width="21.140625" style="307" customWidth="1"/>
    <col min="2309" max="2311" width="15.42578125" style="307" customWidth="1"/>
    <col min="2312" max="2312" width="22.7109375" style="307" customWidth="1"/>
    <col min="2313" max="2313" width="15.140625" style="307" bestFit="1" customWidth="1"/>
    <col min="2314" max="2314" width="16.5703125" style="307" bestFit="1" customWidth="1"/>
    <col min="2315" max="2560" width="9.140625" style="307"/>
    <col min="2561" max="2561" width="0" style="307" hidden="1" customWidth="1"/>
    <col min="2562" max="2562" width="61.28515625" style="307" customWidth="1"/>
    <col min="2563" max="2563" width="18.140625" style="307" customWidth="1"/>
    <col min="2564" max="2564" width="21.140625" style="307" customWidth="1"/>
    <col min="2565" max="2567" width="15.42578125" style="307" customWidth="1"/>
    <col min="2568" max="2568" width="22.7109375" style="307" customWidth="1"/>
    <col min="2569" max="2569" width="15.140625" style="307" bestFit="1" customWidth="1"/>
    <col min="2570" max="2570" width="16.5703125" style="307" bestFit="1" customWidth="1"/>
    <col min="2571" max="2816" width="9.140625" style="307"/>
    <col min="2817" max="2817" width="0" style="307" hidden="1" customWidth="1"/>
    <col min="2818" max="2818" width="61.28515625" style="307" customWidth="1"/>
    <col min="2819" max="2819" width="18.140625" style="307" customWidth="1"/>
    <col min="2820" max="2820" width="21.140625" style="307" customWidth="1"/>
    <col min="2821" max="2823" width="15.42578125" style="307" customWidth="1"/>
    <col min="2824" max="2824" width="22.7109375" style="307" customWidth="1"/>
    <col min="2825" max="2825" width="15.140625" style="307" bestFit="1" customWidth="1"/>
    <col min="2826" max="2826" width="16.5703125" style="307" bestFit="1" customWidth="1"/>
    <col min="2827" max="3072" width="9.140625" style="307"/>
    <col min="3073" max="3073" width="0" style="307" hidden="1" customWidth="1"/>
    <col min="3074" max="3074" width="61.28515625" style="307" customWidth="1"/>
    <col min="3075" max="3075" width="18.140625" style="307" customWidth="1"/>
    <col min="3076" max="3076" width="21.140625" style="307" customWidth="1"/>
    <col min="3077" max="3079" width="15.42578125" style="307" customWidth="1"/>
    <col min="3080" max="3080" width="22.7109375" style="307" customWidth="1"/>
    <col min="3081" max="3081" width="15.140625" style="307" bestFit="1" customWidth="1"/>
    <col min="3082" max="3082" width="16.5703125" style="307" bestFit="1" customWidth="1"/>
    <col min="3083" max="3328" width="9.140625" style="307"/>
    <col min="3329" max="3329" width="0" style="307" hidden="1" customWidth="1"/>
    <col min="3330" max="3330" width="61.28515625" style="307" customWidth="1"/>
    <col min="3331" max="3331" width="18.140625" style="307" customWidth="1"/>
    <col min="3332" max="3332" width="21.140625" style="307" customWidth="1"/>
    <col min="3333" max="3335" width="15.42578125" style="307" customWidth="1"/>
    <col min="3336" max="3336" width="22.7109375" style="307" customWidth="1"/>
    <col min="3337" max="3337" width="15.140625" style="307" bestFit="1" customWidth="1"/>
    <col min="3338" max="3338" width="16.5703125" style="307" bestFit="1" customWidth="1"/>
    <col min="3339" max="3584" width="9.140625" style="307"/>
    <col min="3585" max="3585" width="0" style="307" hidden="1" customWidth="1"/>
    <col min="3586" max="3586" width="61.28515625" style="307" customWidth="1"/>
    <col min="3587" max="3587" width="18.140625" style="307" customWidth="1"/>
    <col min="3588" max="3588" width="21.140625" style="307" customWidth="1"/>
    <col min="3589" max="3591" width="15.42578125" style="307" customWidth="1"/>
    <col min="3592" max="3592" width="22.7109375" style="307" customWidth="1"/>
    <col min="3593" max="3593" width="15.140625" style="307" bestFit="1" customWidth="1"/>
    <col min="3594" max="3594" width="16.5703125" style="307" bestFit="1" customWidth="1"/>
    <col min="3595" max="3840" width="9.140625" style="307"/>
    <col min="3841" max="3841" width="0" style="307" hidden="1" customWidth="1"/>
    <col min="3842" max="3842" width="61.28515625" style="307" customWidth="1"/>
    <col min="3843" max="3843" width="18.140625" style="307" customWidth="1"/>
    <col min="3844" max="3844" width="21.140625" style="307" customWidth="1"/>
    <col min="3845" max="3847" width="15.42578125" style="307" customWidth="1"/>
    <col min="3848" max="3848" width="22.7109375" style="307" customWidth="1"/>
    <col min="3849" max="3849" width="15.140625" style="307" bestFit="1" customWidth="1"/>
    <col min="3850" max="3850" width="16.5703125" style="307" bestFit="1" customWidth="1"/>
    <col min="3851" max="4096" width="9.140625" style="307"/>
    <col min="4097" max="4097" width="0" style="307" hidden="1" customWidth="1"/>
    <col min="4098" max="4098" width="61.28515625" style="307" customWidth="1"/>
    <col min="4099" max="4099" width="18.140625" style="307" customWidth="1"/>
    <col min="4100" max="4100" width="21.140625" style="307" customWidth="1"/>
    <col min="4101" max="4103" width="15.42578125" style="307" customWidth="1"/>
    <col min="4104" max="4104" width="22.7109375" style="307" customWidth="1"/>
    <col min="4105" max="4105" width="15.140625" style="307" bestFit="1" customWidth="1"/>
    <col min="4106" max="4106" width="16.5703125" style="307" bestFit="1" customWidth="1"/>
    <col min="4107" max="4352" width="9.140625" style="307"/>
    <col min="4353" max="4353" width="0" style="307" hidden="1" customWidth="1"/>
    <col min="4354" max="4354" width="61.28515625" style="307" customWidth="1"/>
    <col min="4355" max="4355" width="18.140625" style="307" customWidth="1"/>
    <col min="4356" max="4356" width="21.140625" style="307" customWidth="1"/>
    <col min="4357" max="4359" width="15.42578125" style="307" customWidth="1"/>
    <col min="4360" max="4360" width="22.7109375" style="307" customWidth="1"/>
    <col min="4361" max="4361" width="15.140625" style="307" bestFit="1" customWidth="1"/>
    <col min="4362" max="4362" width="16.5703125" style="307" bestFit="1" customWidth="1"/>
    <col min="4363" max="4608" width="9.140625" style="307"/>
    <col min="4609" max="4609" width="0" style="307" hidden="1" customWidth="1"/>
    <col min="4610" max="4610" width="61.28515625" style="307" customWidth="1"/>
    <col min="4611" max="4611" width="18.140625" style="307" customWidth="1"/>
    <col min="4612" max="4612" width="21.140625" style="307" customWidth="1"/>
    <col min="4613" max="4615" width="15.42578125" style="307" customWidth="1"/>
    <col min="4616" max="4616" width="22.7109375" style="307" customWidth="1"/>
    <col min="4617" max="4617" width="15.140625" style="307" bestFit="1" customWidth="1"/>
    <col min="4618" max="4618" width="16.5703125" style="307" bestFit="1" customWidth="1"/>
    <col min="4619" max="4864" width="9.140625" style="307"/>
    <col min="4865" max="4865" width="0" style="307" hidden="1" customWidth="1"/>
    <col min="4866" max="4866" width="61.28515625" style="307" customWidth="1"/>
    <col min="4867" max="4867" width="18.140625" style="307" customWidth="1"/>
    <col min="4868" max="4868" width="21.140625" style="307" customWidth="1"/>
    <col min="4869" max="4871" width="15.42578125" style="307" customWidth="1"/>
    <col min="4872" max="4872" width="22.7109375" style="307" customWidth="1"/>
    <col min="4873" max="4873" width="15.140625" style="307" bestFit="1" customWidth="1"/>
    <col min="4874" max="4874" width="16.5703125" style="307" bestFit="1" customWidth="1"/>
    <col min="4875" max="5120" width="9.140625" style="307"/>
    <col min="5121" max="5121" width="0" style="307" hidden="1" customWidth="1"/>
    <col min="5122" max="5122" width="61.28515625" style="307" customWidth="1"/>
    <col min="5123" max="5123" width="18.140625" style="307" customWidth="1"/>
    <col min="5124" max="5124" width="21.140625" style="307" customWidth="1"/>
    <col min="5125" max="5127" width="15.42578125" style="307" customWidth="1"/>
    <col min="5128" max="5128" width="22.7109375" style="307" customWidth="1"/>
    <col min="5129" max="5129" width="15.140625" style="307" bestFit="1" customWidth="1"/>
    <col min="5130" max="5130" width="16.5703125" style="307" bestFit="1" customWidth="1"/>
    <col min="5131" max="5376" width="9.140625" style="307"/>
    <col min="5377" max="5377" width="0" style="307" hidden="1" customWidth="1"/>
    <col min="5378" max="5378" width="61.28515625" style="307" customWidth="1"/>
    <col min="5379" max="5379" width="18.140625" style="307" customWidth="1"/>
    <col min="5380" max="5380" width="21.140625" style="307" customWidth="1"/>
    <col min="5381" max="5383" width="15.42578125" style="307" customWidth="1"/>
    <col min="5384" max="5384" width="22.7109375" style="307" customWidth="1"/>
    <col min="5385" max="5385" width="15.140625" style="307" bestFit="1" customWidth="1"/>
    <col min="5386" max="5386" width="16.5703125" style="307" bestFit="1" customWidth="1"/>
    <col min="5387" max="5632" width="9.140625" style="307"/>
    <col min="5633" max="5633" width="0" style="307" hidden="1" customWidth="1"/>
    <col min="5634" max="5634" width="61.28515625" style="307" customWidth="1"/>
    <col min="5635" max="5635" width="18.140625" style="307" customWidth="1"/>
    <col min="5636" max="5636" width="21.140625" style="307" customWidth="1"/>
    <col min="5637" max="5639" width="15.42578125" style="307" customWidth="1"/>
    <col min="5640" max="5640" width="22.7109375" style="307" customWidth="1"/>
    <col min="5641" max="5641" width="15.140625" style="307" bestFit="1" customWidth="1"/>
    <col min="5642" max="5642" width="16.5703125" style="307" bestFit="1" customWidth="1"/>
    <col min="5643" max="5888" width="9.140625" style="307"/>
    <col min="5889" max="5889" width="0" style="307" hidden="1" customWidth="1"/>
    <col min="5890" max="5890" width="61.28515625" style="307" customWidth="1"/>
    <col min="5891" max="5891" width="18.140625" style="307" customWidth="1"/>
    <col min="5892" max="5892" width="21.140625" style="307" customWidth="1"/>
    <col min="5893" max="5895" width="15.42578125" style="307" customWidth="1"/>
    <col min="5896" max="5896" width="22.7109375" style="307" customWidth="1"/>
    <col min="5897" max="5897" width="15.140625" style="307" bestFit="1" customWidth="1"/>
    <col min="5898" max="5898" width="16.5703125" style="307" bestFit="1" customWidth="1"/>
    <col min="5899" max="6144" width="9.140625" style="307"/>
    <col min="6145" max="6145" width="0" style="307" hidden="1" customWidth="1"/>
    <col min="6146" max="6146" width="61.28515625" style="307" customWidth="1"/>
    <col min="6147" max="6147" width="18.140625" style="307" customWidth="1"/>
    <col min="6148" max="6148" width="21.140625" style="307" customWidth="1"/>
    <col min="6149" max="6151" width="15.42578125" style="307" customWidth="1"/>
    <col min="6152" max="6152" width="22.7109375" style="307" customWidth="1"/>
    <col min="6153" max="6153" width="15.140625" style="307" bestFit="1" customWidth="1"/>
    <col min="6154" max="6154" width="16.5703125" style="307" bestFit="1" customWidth="1"/>
    <col min="6155" max="6400" width="9.140625" style="307"/>
    <col min="6401" max="6401" width="0" style="307" hidden="1" customWidth="1"/>
    <col min="6402" max="6402" width="61.28515625" style="307" customWidth="1"/>
    <col min="6403" max="6403" width="18.140625" style="307" customWidth="1"/>
    <col min="6404" max="6404" width="21.140625" style="307" customWidth="1"/>
    <col min="6405" max="6407" width="15.42578125" style="307" customWidth="1"/>
    <col min="6408" max="6408" width="22.7109375" style="307" customWidth="1"/>
    <col min="6409" max="6409" width="15.140625" style="307" bestFit="1" customWidth="1"/>
    <col min="6410" max="6410" width="16.5703125" style="307" bestFit="1" customWidth="1"/>
    <col min="6411" max="6656" width="9.140625" style="307"/>
    <col min="6657" max="6657" width="0" style="307" hidden="1" customWidth="1"/>
    <col min="6658" max="6658" width="61.28515625" style="307" customWidth="1"/>
    <col min="6659" max="6659" width="18.140625" style="307" customWidth="1"/>
    <col min="6660" max="6660" width="21.140625" style="307" customWidth="1"/>
    <col min="6661" max="6663" width="15.42578125" style="307" customWidth="1"/>
    <col min="6664" max="6664" width="22.7109375" style="307" customWidth="1"/>
    <col min="6665" max="6665" width="15.140625" style="307" bestFit="1" customWidth="1"/>
    <col min="6666" max="6666" width="16.5703125" style="307" bestFit="1" customWidth="1"/>
    <col min="6667" max="6912" width="9.140625" style="307"/>
    <col min="6913" max="6913" width="0" style="307" hidden="1" customWidth="1"/>
    <col min="6914" max="6914" width="61.28515625" style="307" customWidth="1"/>
    <col min="6915" max="6915" width="18.140625" style="307" customWidth="1"/>
    <col min="6916" max="6916" width="21.140625" style="307" customWidth="1"/>
    <col min="6917" max="6919" width="15.42578125" style="307" customWidth="1"/>
    <col min="6920" max="6920" width="22.7109375" style="307" customWidth="1"/>
    <col min="6921" max="6921" width="15.140625" style="307" bestFit="1" customWidth="1"/>
    <col min="6922" max="6922" width="16.5703125" style="307" bestFit="1" customWidth="1"/>
    <col min="6923" max="7168" width="9.140625" style="307"/>
    <col min="7169" max="7169" width="0" style="307" hidden="1" customWidth="1"/>
    <col min="7170" max="7170" width="61.28515625" style="307" customWidth="1"/>
    <col min="7171" max="7171" width="18.140625" style="307" customWidth="1"/>
    <col min="7172" max="7172" width="21.140625" style="307" customWidth="1"/>
    <col min="7173" max="7175" width="15.42578125" style="307" customWidth="1"/>
    <col min="7176" max="7176" width="22.7109375" style="307" customWidth="1"/>
    <col min="7177" max="7177" width="15.140625" style="307" bestFit="1" customWidth="1"/>
    <col min="7178" max="7178" width="16.5703125" style="307" bestFit="1" customWidth="1"/>
    <col min="7179" max="7424" width="9.140625" style="307"/>
    <col min="7425" max="7425" width="0" style="307" hidden="1" customWidth="1"/>
    <col min="7426" max="7426" width="61.28515625" style="307" customWidth="1"/>
    <col min="7427" max="7427" width="18.140625" style="307" customWidth="1"/>
    <col min="7428" max="7428" width="21.140625" style="307" customWidth="1"/>
    <col min="7429" max="7431" width="15.42578125" style="307" customWidth="1"/>
    <col min="7432" max="7432" width="22.7109375" style="307" customWidth="1"/>
    <col min="7433" max="7433" width="15.140625" style="307" bestFit="1" customWidth="1"/>
    <col min="7434" max="7434" width="16.5703125" style="307" bestFit="1" customWidth="1"/>
    <col min="7435" max="7680" width="9.140625" style="307"/>
    <col min="7681" max="7681" width="0" style="307" hidden="1" customWidth="1"/>
    <col min="7682" max="7682" width="61.28515625" style="307" customWidth="1"/>
    <col min="7683" max="7683" width="18.140625" style="307" customWidth="1"/>
    <col min="7684" max="7684" width="21.140625" style="307" customWidth="1"/>
    <col min="7685" max="7687" width="15.42578125" style="307" customWidth="1"/>
    <col min="7688" max="7688" width="22.7109375" style="307" customWidth="1"/>
    <col min="7689" max="7689" width="15.140625" style="307" bestFit="1" customWidth="1"/>
    <col min="7690" max="7690" width="16.5703125" style="307" bestFit="1" customWidth="1"/>
    <col min="7691" max="7936" width="9.140625" style="307"/>
    <col min="7937" max="7937" width="0" style="307" hidden="1" customWidth="1"/>
    <col min="7938" max="7938" width="61.28515625" style="307" customWidth="1"/>
    <col min="7939" max="7939" width="18.140625" style="307" customWidth="1"/>
    <col min="7940" max="7940" width="21.140625" style="307" customWidth="1"/>
    <col min="7941" max="7943" width="15.42578125" style="307" customWidth="1"/>
    <col min="7944" max="7944" width="22.7109375" style="307" customWidth="1"/>
    <col min="7945" max="7945" width="15.140625" style="307" bestFit="1" customWidth="1"/>
    <col min="7946" max="7946" width="16.5703125" style="307" bestFit="1" customWidth="1"/>
    <col min="7947" max="8192" width="9.140625" style="307"/>
    <col min="8193" max="8193" width="0" style="307" hidden="1" customWidth="1"/>
    <col min="8194" max="8194" width="61.28515625" style="307" customWidth="1"/>
    <col min="8195" max="8195" width="18.140625" style="307" customWidth="1"/>
    <col min="8196" max="8196" width="21.140625" style="307" customWidth="1"/>
    <col min="8197" max="8199" width="15.42578125" style="307" customWidth="1"/>
    <col min="8200" max="8200" width="22.7109375" style="307" customWidth="1"/>
    <col min="8201" max="8201" width="15.140625" style="307" bestFit="1" customWidth="1"/>
    <col min="8202" max="8202" width="16.5703125" style="307" bestFit="1" customWidth="1"/>
    <col min="8203" max="8448" width="9.140625" style="307"/>
    <col min="8449" max="8449" width="0" style="307" hidden="1" customWidth="1"/>
    <col min="8450" max="8450" width="61.28515625" style="307" customWidth="1"/>
    <col min="8451" max="8451" width="18.140625" style="307" customWidth="1"/>
    <col min="8452" max="8452" width="21.140625" style="307" customWidth="1"/>
    <col min="8453" max="8455" width="15.42578125" style="307" customWidth="1"/>
    <col min="8456" max="8456" width="22.7109375" style="307" customWidth="1"/>
    <col min="8457" max="8457" width="15.140625" style="307" bestFit="1" customWidth="1"/>
    <col min="8458" max="8458" width="16.5703125" style="307" bestFit="1" customWidth="1"/>
    <col min="8459" max="8704" width="9.140625" style="307"/>
    <col min="8705" max="8705" width="0" style="307" hidden="1" customWidth="1"/>
    <col min="8706" max="8706" width="61.28515625" style="307" customWidth="1"/>
    <col min="8707" max="8707" width="18.140625" style="307" customWidth="1"/>
    <col min="8708" max="8708" width="21.140625" style="307" customWidth="1"/>
    <col min="8709" max="8711" width="15.42578125" style="307" customWidth="1"/>
    <col min="8712" max="8712" width="22.7109375" style="307" customWidth="1"/>
    <col min="8713" max="8713" width="15.140625" style="307" bestFit="1" customWidth="1"/>
    <col min="8714" max="8714" width="16.5703125" style="307" bestFit="1" customWidth="1"/>
    <col min="8715" max="8960" width="9.140625" style="307"/>
    <col min="8961" max="8961" width="0" style="307" hidden="1" customWidth="1"/>
    <col min="8962" max="8962" width="61.28515625" style="307" customWidth="1"/>
    <col min="8963" max="8963" width="18.140625" style="307" customWidth="1"/>
    <col min="8964" max="8964" width="21.140625" style="307" customWidth="1"/>
    <col min="8965" max="8967" width="15.42578125" style="307" customWidth="1"/>
    <col min="8968" max="8968" width="22.7109375" style="307" customWidth="1"/>
    <col min="8969" max="8969" width="15.140625" style="307" bestFit="1" customWidth="1"/>
    <col min="8970" max="8970" width="16.5703125" style="307" bestFit="1" customWidth="1"/>
    <col min="8971" max="9216" width="9.140625" style="307"/>
    <col min="9217" max="9217" width="0" style="307" hidden="1" customWidth="1"/>
    <col min="9218" max="9218" width="61.28515625" style="307" customWidth="1"/>
    <col min="9219" max="9219" width="18.140625" style="307" customWidth="1"/>
    <col min="9220" max="9220" width="21.140625" style="307" customWidth="1"/>
    <col min="9221" max="9223" width="15.42578125" style="307" customWidth="1"/>
    <col min="9224" max="9224" width="22.7109375" style="307" customWidth="1"/>
    <col min="9225" max="9225" width="15.140625" style="307" bestFit="1" customWidth="1"/>
    <col min="9226" max="9226" width="16.5703125" style="307" bestFit="1" customWidth="1"/>
    <col min="9227" max="9472" width="9.140625" style="307"/>
    <col min="9473" max="9473" width="0" style="307" hidden="1" customWidth="1"/>
    <col min="9474" max="9474" width="61.28515625" style="307" customWidth="1"/>
    <col min="9475" max="9475" width="18.140625" style="307" customWidth="1"/>
    <col min="9476" max="9476" width="21.140625" style="307" customWidth="1"/>
    <col min="9477" max="9479" width="15.42578125" style="307" customWidth="1"/>
    <col min="9480" max="9480" width="22.7109375" style="307" customWidth="1"/>
    <col min="9481" max="9481" width="15.140625" style="307" bestFit="1" customWidth="1"/>
    <col min="9482" max="9482" width="16.5703125" style="307" bestFit="1" customWidth="1"/>
    <col min="9483" max="9728" width="9.140625" style="307"/>
    <col min="9729" max="9729" width="0" style="307" hidden="1" customWidth="1"/>
    <col min="9730" max="9730" width="61.28515625" style="307" customWidth="1"/>
    <col min="9731" max="9731" width="18.140625" style="307" customWidth="1"/>
    <col min="9732" max="9732" width="21.140625" style="307" customWidth="1"/>
    <col min="9733" max="9735" width="15.42578125" style="307" customWidth="1"/>
    <col min="9736" max="9736" width="22.7109375" style="307" customWidth="1"/>
    <col min="9737" max="9737" width="15.140625" style="307" bestFit="1" customWidth="1"/>
    <col min="9738" max="9738" width="16.5703125" style="307" bestFit="1" customWidth="1"/>
    <col min="9739" max="9984" width="9.140625" style="307"/>
    <col min="9985" max="9985" width="0" style="307" hidden="1" customWidth="1"/>
    <col min="9986" max="9986" width="61.28515625" style="307" customWidth="1"/>
    <col min="9987" max="9987" width="18.140625" style="307" customWidth="1"/>
    <col min="9988" max="9988" width="21.140625" style="307" customWidth="1"/>
    <col min="9989" max="9991" width="15.42578125" style="307" customWidth="1"/>
    <col min="9992" max="9992" width="22.7109375" style="307" customWidth="1"/>
    <col min="9993" max="9993" width="15.140625" style="307" bestFit="1" customWidth="1"/>
    <col min="9994" max="9994" width="16.5703125" style="307" bestFit="1" customWidth="1"/>
    <col min="9995" max="10240" width="9.140625" style="307"/>
    <col min="10241" max="10241" width="0" style="307" hidden="1" customWidth="1"/>
    <col min="10242" max="10242" width="61.28515625" style="307" customWidth="1"/>
    <col min="10243" max="10243" width="18.140625" style="307" customWidth="1"/>
    <col min="10244" max="10244" width="21.140625" style="307" customWidth="1"/>
    <col min="10245" max="10247" width="15.42578125" style="307" customWidth="1"/>
    <col min="10248" max="10248" width="22.7109375" style="307" customWidth="1"/>
    <col min="10249" max="10249" width="15.140625" style="307" bestFit="1" customWidth="1"/>
    <col min="10250" max="10250" width="16.5703125" style="307" bestFit="1" customWidth="1"/>
    <col min="10251" max="10496" width="9.140625" style="307"/>
    <col min="10497" max="10497" width="0" style="307" hidden="1" customWidth="1"/>
    <col min="10498" max="10498" width="61.28515625" style="307" customWidth="1"/>
    <col min="10499" max="10499" width="18.140625" style="307" customWidth="1"/>
    <col min="10500" max="10500" width="21.140625" style="307" customWidth="1"/>
    <col min="10501" max="10503" width="15.42578125" style="307" customWidth="1"/>
    <col min="10504" max="10504" width="22.7109375" style="307" customWidth="1"/>
    <col min="10505" max="10505" width="15.140625" style="307" bestFit="1" customWidth="1"/>
    <col min="10506" max="10506" width="16.5703125" style="307" bestFit="1" customWidth="1"/>
    <col min="10507" max="10752" width="9.140625" style="307"/>
    <col min="10753" max="10753" width="0" style="307" hidden="1" customWidth="1"/>
    <col min="10754" max="10754" width="61.28515625" style="307" customWidth="1"/>
    <col min="10755" max="10755" width="18.140625" style="307" customWidth="1"/>
    <col min="10756" max="10756" width="21.140625" style="307" customWidth="1"/>
    <col min="10757" max="10759" width="15.42578125" style="307" customWidth="1"/>
    <col min="10760" max="10760" width="22.7109375" style="307" customWidth="1"/>
    <col min="10761" max="10761" width="15.140625" style="307" bestFit="1" customWidth="1"/>
    <col min="10762" max="10762" width="16.5703125" style="307" bestFit="1" customWidth="1"/>
    <col min="10763" max="11008" width="9.140625" style="307"/>
    <col min="11009" max="11009" width="0" style="307" hidden="1" customWidth="1"/>
    <col min="11010" max="11010" width="61.28515625" style="307" customWidth="1"/>
    <col min="11011" max="11011" width="18.140625" style="307" customWidth="1"/>
    <col min="11012" max="11012" width="21.140625" style="307" customWidth="1"/>
    <col min="11013" max="11015" width="15.42578125" style="307" customWidth="1"/>
    <col min="11016" max="11016" width="22.7109375" style="307" customWidth="1"/>
    <col min="11017" max="11017" width="15.140625" style="307" bestFit="1" customWidth="1"/>
    <col min="11018" max="11018" width="16.5703125" style="307" bestFit="1" customWidth="1"/>
    <col min="11019" max="11264" width="9.140625" style="307"/>
    <col min="11265" max="11265" width="0" style="307" hidden="1" customWidth="1"/>
    <col min="11266" max="11266" width="61.28515625" style="307" customWidth="1"/>
    <col min="11267" max="11267" width="18.140625" style="307" customWidth="1"/>
    <col min="11268" max="11268" width="21.140625" style="307" customWidth="1"/>
    <col min="11269" max="11271" width="15.42578125" style="307" customWidth="1"/>
    <col min="11272" max="11272" width="22.7109375" style="307" customWidth="1"/>
    <col min="11273" max="11273" width="15.140625" style="307" bestFit="1" customWidth="1"/>
    <col min="11274" max="11274" width="16.5703125" style="307" bestFit="1" customWidth="1"/>
    <col min="11275" max="11520" width="9.140625" style="307"/>
    <col min="11521" max="11521" width="0" style="307" hidden="1" customWidth="1"/>
    <col min="11522" max="11522" width="61.28515625" style="307" customWidth="1"/>
    <col min="11523" max="11523" width="18.140625" style="307" customWidth="1"/>
    <col min="11524" max="11524" width="21.140625" style="307" customWidth="1"/>
    <col min="11525" max="11527" width="15.42578125" style="307" customWidth="1"/>
    <col min="11528" max="11528" width="22.7109375" style="307" customWidth="1"/>
    <col min="11529" max="11529" width="15.140625" style="307" bestFit="1" customWidth="1"/>
    <col min="11530" max="11530" width="16.5703125" style="307" bestFit="1" customWidth="1"/>
    <col min="11531" max="11776" width="9.140625" style="307"/>
    <col min="11777" max="11777" width="0" style="307" hidden="1" customWidth="1"/>
    <col min="11778" max="11778" width="61.28515625" style="307" customWidth="1"/>
    <col min="11779" max="11779" width="18.140625" style="307" customWidth="1"/>
    <col min="11780" max="11780" width="21.140625" style="307" customWidth="1"/>
    <col min="11781" max="11783" width="15.42578125" style="307" customWidth="1"/>
    <col min="11784" max="11784" width="22.7109375" style="307" customWidth="1"/>
    <col min="11785" max="11785" width="15.140625" style="307" bestFit="1" customWidth="1"/>
    <col min="11786" max="11786" width="16.5703125" style="307" bestFit="1" customWidth="1"/>
    <col min="11787" max="12032" width="9.140625" style="307"/>
    <col min="12033" max="12033" width="0" style="307" hidden="1" customWidth="1"/>
    <col min="12034" max="12034" width="61.28515625" style="307" customWidth="1"/>
    <col min="12035" max="12035" width="18.140625" style="307" customWidth="1"/>
    <col min="12036" max="12036" width="21.140625" style="307" customWidth="1"/>
    <col min="12037" max="12039" width="15.42578125" style="307" customWidth="1"/>
    <col min="12040" max="12040" width="22.7109375" style="307" customWidth="1"/>
    <col min="12041" max="12041" width="15.140625" style="307" bestFit="1" customWidth="1"/>
    <col min="12042" max="12042" width="16.5703125" style="307" bestFit="1" customWidth="1"/>
    <col min="12043" max="12288" width="9.140625" style="307"/>
    <col min="12289" max="12289" width="0" style="307" hidden="1" customWidth="1"/>
    <col min="12290" max="12290" width="61.28515625" style="307" customWidth="1"/>
    <col min="12291" max="12291" width="18.140625" style="307" customWidth="1"/>
    <col min="12292" max="12292" width="21.140625" style="307" customWidth="1"/>
    <col min="12293" max="12295" width="15.42578125" style="307" customWidth="1"/>
    <col min="12296" max="12296" width="22.7109375" style="307" customWidth="1"/>
    <col min="12297" max="12297" width="15.140625" style="307" bestFit="1" customWidth="1"/>
    <col min="12298" max="12298" width="16.5703125" style="307" bestFit="1" customWidth="1"/>
    <col min="12299" max="12544" width="9.140625" style="307"/>
    <col min="12545" max="12545" width="0" style="307" hidden="1" customWidth="1"/>
    <col min="12546" max="12546" width="61.28515625" style="307" customWidth="1"/>
    <col min="12547" max="12547" width="18.140625" style="307" customWidth="1"/>
    <col min="12548" max="12548" width="21.140625" style="307" customWidth="1"/>
    <col min="12549" max="12551" width="15.42578125" style="307" customWidth="1"/>
    <col min="12552" max="12552" width="22.7109375" style="307" customWidth="1"/>
    <col min="12553" max="12553" width="15.140625" style="307" bestFit="1" customWidth="1"/>
    <col min="12554" max="12554" width="16.5703125" style="307" bestFit="1" customWidth="1"/>
    <col min="12555" max="12800" width="9.140625" style="307"/>
    <col min="12801" max="12801" width="0" style="307" hidden="1" customWidth="1"/>
    <col min="12802" max="12802" width="61.28515625" style="307" customWidth="1"/>
    <col min="12803" max="12803" width="18.140625" style="307" customWidth="1"/>
    <col min="12804" max="12804" width="21.140625" style="307" customWidth="1"/>
    <col min="12805" max="12807" width="15.42578125" style="307" customWidth="1"/>
    <col min="12808" max="12808" width="22.7109375" style="307" customWidth="1"/>
    <col min="12809" max="12809" width="15.140625" style="307" bestFit="1" customWidth="1"/>
    <col min="12810" max="12810" width="16.5703125" style="307" bestFit="1" customWidth="1"/>
    <col min="12811" max="13056" width="9.140625" style="307"/>
    <col min="13057" max="13057" width="0" style="307" hidden="1" customWidth="1"/>
    <col min="13058" max="13058" width="61.28515625" style="307" customWidth="1"/>
    <col min="13059" max="13059" width="18.140625" style="307" customWidth="1"/>
    <col min="13060" max="13060" width="21.140625" style="307" customWidth="1"/>
    <col min="13061" max="13063" width="15.42578125" style="307" customWidth="1"/>
    <col min="13064" max="13064" width="22.7109375" style="307" customWidth="1"/>
    <col min="13065" max="13065" width="15.140625" style="307" bestFit="1" customWidth="1"/>
    <col min="13066" max="13066" width="16.5703125" style="307" bestFit="1" customWidth="1"/>
    <col min="13067" max="13312" width="9.140625" style="307"/>
    <col min="13313" max="13313" width="0" style="307" hidden="1" customWidth="1"/>
    <col min="13314" max="13314" width="61.28515625" style="307" customWidth="1"/>
    <col min="13315" max="13315" width="18.140625" style="307" customWidth="1"/>
    <col min="13316" max="13316" width="21.140625" style="307" customWidth="1"/>
    <col min="13317" max="13319" width="15.42578125" style="307" customWidth="1"/>
    <col min="13320" max="13320" width="22.7109375" style="307" customWidth="1"/>
    <col min="13321" max="13321" width="15.140625" style="307" bestFit="1" customWidth="1"/>
    <col min="13322" max="13322" width="16.5703125" style="307" bestFit="1" customWidth="1"/>
    <col min="13323" max="13568" width="9.140625" style="307"/>
    <col min="13569" max="13569" width="0" style="307" hidden="1" customWidth="1"/>
    <col min="13570" max="13570" width="61.28515625" style="307" customWidth="1"/>
    <col min="13571" max="13571" width="18.140625" style="307" customWidth="1"/>
    <col min="13572" max="13572" width="21.140625" style="307" customWidth="1"/>
    <col min="13573" max="13575" width="15.42578125" style="307" customWidth="1"/>
    <col min="13576" max="13576" width="22.7109375" style="307" customWidth="1"/>
    <col min="13577" max="13577" width="15.140625" style="307" bestFit="1" customWidth="1"/>
    <col min="13578" max="13578" width="16.5703125" style="307" bestFit="1" customWidth="1"/>
    <col min="13579" max="13824" width="9.140625" style="307"/>
    <col min="13825" max="13825" width="0" style="307" hidden="1" customWidth="1"/>
    <col min="13826" max="13826" width="61.28515625" style="307" customWidth="1"/>
    <col min="13827" max="13827" width="18.140625" style="307" customWidth="1"/>
    <col min="13828" max="13828" width="21.140625" style="307" customWidth="1"/>
    <col min="13829" max="13831" width="15.42578125" style="307" customWidth="1"/>
    <col min="13832" max="13832" width="22.7109375" style="307" customWidth="1"/>
    <col min="13833" max="13833" width="15.140625" style="307" bestFit="1" customWidth="1"/>
    <col min="13834" max="13834" width="16.5703125" style="307" bestFit="1" customWidth="1"/>
    <col min="13835" max="14080" width="9.140625" style="307"/>
    <col min="14081" max="14081" width="0" style="307" hidden="1" customWidth="1"/>
    <col min="14082" max="14082" width="61.28515625" style="307" customWidth="1"/>
    <col min="14083" max="14083" width="18.140625" style="307" customWidth="1"/>
    <col min="14084" max="14084" width="21.140625" style="307" customWidth="1"/>
    <col min="14085" max="14087" width="15.42578125" style="307" customWidth="1"/>
    <col min="14088" max="14088" width="22.7109375" style="307" customWidth="1"/>
    <col min="14089" max="14089" width="15.140625" style="307" bestFit="1" customWidth="1"/>
    <col min="14090" max="14090" width="16.5703125" style="307" bestFit="1" customWidth="1"/>
    <col min="14091" max="14336" width="9.140625" style="307"/>
    <col min="14337" max="14337" width="0" style="307" hidden="1" customWidth="1"/>
    <col min="14338" max="14338" width="61.28515625" style="307" customWidth="1"/>
    <col min="14339" max="14339" width="18.140625" style="307" customWidth="1"/>
    <col min="14340" max="14340" width="21.140625" style="307" customWidth="1"/>
    <col min="14341" max="14343" width="15.42578125" style="307" customWidth="1"/>
    <col min="14344" max="14344" width="22.7109375" style="307" customWidth="1"/>
    <col min="14345" max="14345" width="15.140625" style="307" bestFit="1" customWidth="1"/>
    <col min="14346" max="14346" width="16.5703125" style="307" bestFit="1" customWidth="1"/>
    <col min="14347" max="14592" width="9.140625" style="307"/>
    <col min="14593" max="14593" width="0" style="307" hidden="1" customWidth="1"/>
    <col min="14594" max="14594" width="61.28515625" style="307" customWidth="1"/>
    <col min="14595" max="14595" width="18.140625" style="307" customWidth="1"/>
    <col min="14596" max="14596" width="21.140625" style="307" customWidth="1"/>
    <col min="14597" max="14599" width="15.42578125" style="307" customWidth="1"/>
    <col min="14600" max="14600" width="22.7109375" style="307" customWidth="1"/>
    <col min="14601" max="14601" width="15.140625" style="307" bestFit="1" customWidth="1"/>
    <col min="14602" max="14602" width="16.5703125" style="307" bestFit="1" customWidth="1"/>
    <col min="14603" max="14848" width="9.140625" style="307"/>
    <col min="14849" max="14849" width="0" style="307" hidden="1" customWidth="1"/>
    <col min="14850" max="14850" width="61.28515625" style="307" customWidth="1"/>
    <col min="14851" max="14851" width="18.140625" style="307" customWidth="1"/>
    <col min="14852" max="14852" width="21.140625" style="307" customWidth="1"/>
    <col min="14853" max="14855" width="15.42578125" style="307" customWidth="1"/>
    <col min="14856" max="14856" width="22.7109375" style="307" customWidth="1"/>
    <col min="14857" max="14857" width="15.140625" style="307" bestFit="1" customWidth="1"/>
    <col min="14858" max="14858" width="16.5703125" style="307" bestFit="1" customWidth="1"/>
    <col min="14859" max="15104" width="9.140625" style="307"/>
    <col min="15105" max="15105" width="0" style="307" hidden="1" customWidth="1"/>
    <col min="15106" max="15106" width="61.28515625" style="307" customWidth="1"/>
    <col min="15107" max="15107" width="18.140625" style="307" customWidth="1"/>
    <col min="15108" max="15108" width="21.140625" style="307" customWidth="1"/>
    <col min="15109" max="15111" width="15.42578125" style="307" customWidth="1"/>
    <col min="15112" max="15112" width="22.7109375" style="307" customWidth="1"/>
    <col min="15113" max="15113" width="15.140625" style="307" bestFit="1" customWidth="1"/>
    <col min="15114" max="15114" width="16.5703125" style="307" bestFit="1" customWidth="1"/>
    <col min="15115" max="15360" width="9.140625" style="307"/>
    <col min="15361" max="15361" width="0" style="307" hidden="1" customWidth="1"/>
    <col min="15362" max="15362" width="61.28515625" style="307" customWidth="1"/>
    <col min="15363" max="15363" width="18.140625" style="307" customWidth="1"/>
    <col min="15364" max="15364" width="21.140625" style="307" customWidth="1"/>
    <col min="15365" max="15367" width="15.42578125" style="307" customWidth="1"/>
    <col min="15368" max="15368" width="22.7109375" style="307" customWidth="1"/>
    <col min="15369" max="15369" width="15.140625" style="307" bestFit="1" customWidth="1"/>
    <col min="15370" max="15370" width="16.5703125" style="307" bestFit="1" customWidth="1"/>
    <col min="15371" max="15616" width="9.140625" style="307"/>
    <col min="15617" max="15617" width="0" style="307" hidden="1" customWidth="1"/>
    <col min="15618" max="15618" width="61.28515625" style="307" customWidth="1"/>
    <col min="15619" max="15619" width="18.140625" style="307" customWidth="1"/>
    <col min="15620" max="15620" width="21.140625" style="307" customWidth="1"/>
    <col min="15621" max="15623" width="15.42578125" style="307" customWidth="1"/>
    <col min="15624" max="15624" width="22.7109375" style="307" customWidth="1"/>
    <col min="15625" max="15625" width="15.140625" style="307" bestFit="1" customWidth="1"/>
    <col min="15626" max="15626" width="16.5703125" style="307" bestFit="1" customWidth="1"/>
    <col min="15627" max="15872" width="9.140625" style="307"/>
    <col min="15873" max="15873" width="0" style="307" hidden="1" customWidth="1"/>
    <col min="15874" max="15874" width="61.28515625" style="307" customWidth="1"/>
    <col min="15875" max="15875" width="18.140625" style="307" customWidth="1"/>
    <col min="15876" max="15876" width="21.140625" style="307" customWidth="1"/>
    <col min="15877" max="15879" width="15.42578125" style="307" customWidth="1"/>
    <col min="15880" max="15880" width="22.7109375" style="307" customWidth="1"/>
    <col min="15881" max="15881" width="15.140625" style="307" bestFit="1" customWidth="1"/>
    <col min="15882" max="15882" width="16.5703125" style="307" bestFit="1" customWidth="1"/>
    <col min="15883" max="16128" width="9.140625" style="307"/>
    <col min="16129" max="16129" width="0" style="307" hidden="1" customWidth="1"/>
    <col min="16130" max="16130" width="61.28515625" style="307" customWidth="1"/>
    <col min="16131" max="16131" width="18.140625" style="307" customWidth="1"/>
    <col min="16132" max="16132" width="21.140625" style="307" customWidth="1"/>
    <col min="16133" max="16135" width="15.42578125" style="307" customWidth="1"/>
    <col min="16136" max="16136" width="22.7109375" style="307" customWidth="1"/>
    <col min="16137" max="16137" width="15.140625" style="307" bestFit="1" customWidth="1"/>
    <col min="16138" max="16138" width="16.5703125" style="307" bestFit="1" customWidth="1"/>
    <col min="16139" max="16384" width="9.140625" style="307"/>
  </cols>
  <sheetData>
    <row r="1" spans="2:15" hidden="1" x14ac:dyDescent="0.25">
      <c r="B1" s="490" t="s">
        <v>0</v>
      </c>
      <c r="C1" s="491"/>
      <c r="D1" s="491"/>
      <c r="E1" s="491"/>
      <c r="F1" s="491"/>
      <c r="G1" s="491"/>
      <c r="H1" s="492"/>
    </row>
    <row r="2" spans="2:15" hidden="1" x14ac:dyDescent="0.25">
      <c r="B2" s="493" t="s">
        <v>1</v>
      </c>
      <c r="C2" s="494"/>
      <c r="D2" s="494"/>
      <c r="E2" s="494"/>
      <c r="F2" s="494"/>
      <c r="G2" s="494"/>
      <c r="H2" s="495"/>
    </row>
    <row r="3" spans="2:15" x14ac:dyDescent="0.25">
      <c r="B3" s="22" t="s">
        <v>2</v>
      </c>
      <c r="C3" s="308"/>
      <c r="D3" s="309"/>
      <c r="E3" s="310"/>
      <c r="F3" s="310"/>
      <c r="G3" s="310"/>
      <c r="H3" s="311"/>
    </row>
    <row r="4" spans="2:15" ht="15" customHeight="1" x14ac:dyDescent="0.25">
      <c r="B4" s="520" t="s">
        <v>277</v>
      </c>
      <c r="C4" s="521"/>
      <c r="D4" s="521"/>
      <c r="E4" s="521"/>
      <c r="F4" s="521"/>
      <c r="G4" s="521"/>
      <c r="H4" s="522"/>
    </row>
    <row r="5" spans="2:15" x14ac:dyDescent="0.25">
      <c r="B5" s="312" t="s">
        <v>768</v>
      </c>
      <c r="C5" s="313"/>
      <c r="D5" s="314"/>
      <c r="E5" s="313"/>
      <c r="F5" s="313"/>
      <c r="G5" s="313"/>
      <c r="H5" s="315"/>
    </row>
    <row r="6" spans="2:15" x14ac:dyDescent="0.25">
      <c r="B6" s="316"/>
      <c r="C6" s="313"/>
      <c r="D6" s="314"/>
      <c r="E6" s="313"/>
      <c r="F6" s="313"/>
      <c r="G6" s="313"/>
      <c r="H6" s="315"/>
    </row>
    <row r="7" spans="2:15" ht="30" x14ac:dyDescent="0.25">
      <c r="B7" s="209" t="s">
        <v>4</v>
      </c>
      <c r="C7" s="48" t="s">
        <v>5</v>
      </c>
      <c r="D7" s="317" t="s">
        <v>6</v>
      </c>
      <c r="E7" s="318" t="s">
        <v>7</v>
      </c>
      <c r="F7" s="319" t="s">
        <v>8</v>
      </c>
      <c r="G7" s="212" t="s">
        <v>9</v>
      </c>
      <c r="H7" s="319" t="s">
        <v>10</v>
      </c>
    </row>
    <row r="8" spans="2:15" x14ac:dyDescent="0.25">
      <c r="B8" s="233" t="s">
        <v>79</v>
      </c>
      <c r="C8" s="320"/>
      <c r="D8" s="321"/>
      <c r="E8" s="322"/>
      <c r="F8" s="323"/>
      <c r="G8" s="323"/>
      <c r="H8" s="230"/>
    </row>
    <row r="9" spans="2:15" x14ac:dyDescent="0.25">
      <c r="B9" s="233" t="s">
        <v>80</v>
      </c>
      <c r="C9" s="320"/>
      <c r="D9" s="51"/>
      <c r="E9" s="322"/>
      <c r="F9" s="323"/>
      <c r="G9" s="323"/>
      <c r="H9" s="230"/>
      <c r="J9" s="1"/>
      <c r="K9" s="1"/>
    </row>
    <row r="10" spans="2:15" x14ac:dyDescent="0.25">
      <c r="B10" s="324" t="s">
        <v>271</v>
      </c>
      <c r="C10" s="320" t="s">
        <v>88</v>
      </c>
      <c r="D10" s="51">
        <v>3750000</v>
      </c>
      <c r="E10" s="322">
        <v>3901.15</v>
      </c>
      <c r="F10" s="323">
        <v>15.82</v>
      </c>
      <c r="G10" s="323">
        <v>6.7427000000000001</v>
      </c>
      <c r="H10" s="230" t="s">
        <v>272</v>
      </c>
      <c r="J10" s="2"/>
      <c r="K10" s="52"/>
    </row>
    <row r="11" spans="2:15" x14ac:dyDescent="0.25">
      <c r="B11" s="324" t="s">
        <v>273</v>
      </c>
      <c r="C11" s="320" t="s">
        <v>88</v>
      </c>
      <c r="D11" s="51">
        <v>3000000</v>
      </c>
      <c r="E11" s="322">
        <v>3127.18</v>
      </c>
      <c r="F11" s="323">
        <v>12.68</v>
      </c>
      <c r="G11" s="323">
        <v>6.5619999999999994</v>
      </c>
      <c r="H11" s="230" t="s">
        <v>274</v>
      </c>
      <c r="J11" s="2"/>
      <c r="K11" s="52"/>
    </row>
    <row r="12" spans="2:15" x14ac:dyDescent="0.25">
      <c r="B12" s="324" t="s">
        <v>278</v>
      </c>
      <c r="C12" s="320" t="s">
        <v>88</v>
      </c>
      <c r="D12" s="51">
        <v>1500000</v>
      </c>
      <c r="E12" s="322">
        <v>1574.36</v>
      </c>
      <c r="F12" s="323">
        <v>6.38</v>
      </c>
      <c r="G12" s="323">
        <v>4.8100999999999994</v>
      </c>
      <c r="H12" s="230" t="s">
        <v>279</v>
      </c>
      <c r="J12" s="2"/>
      <c r="K12" s="52"/>
    </row>
    <row r="13" spans="2:15" x14ac:dyDescent="0.25">
      <c r="B13" s="324" t="s">
        <v>280</v>
      </c>
      <c r="C13" s="320" t="s">
        <v>88</v>
      </c>
      <c r="D13" s="51">
        <v>72500</v>
      </c>
      <c r="E13" s="322">
        <v>69.349999999999994</v>
      </c>
      <c r="F13" s="323">
        <v>0.28000000000000003</v>
      </c>
      <c r="G13" s="323">
        <v>7.0979999999999999</v>
      </c>
      <c r="H13" s="230" t="s">
        <v>281</v>
      </c>
      <c r="J13" s="2"/>
      <c r="K13" s="52"/>
    </row>
    <row r="14" spans="2:15" s="325" customFormat="1" x14ac:dyDescent="0.25">
      <c r="B14" s="233" t="s">
        <v>77</v>
      </c>
      <c r="C14" s="326"/>
      <c r="D14" s="53"/>
      <c r="E14" s="327">
        <f>SUM(E10:E13)</f>
        <v>8672.0400000000009</v>
      </c>
      <c r="F14" s="327">
        <f>SUM(F10:F13)</f>
        <v>35.160000000000004</v>
      </c>
      <c r="G14" s="328"/>
      <c r="H14" s="230"/>
      <c r="I14" s="197"/>
      <c r="J14" s="197"/>
      <c r="K14" s="307"/>
      <c r="L14" s="307"/>
      <c r="M14" s="307"/>
      <c r="N14" s="46"/>
      <c r="O14" s="46"/>
    </row>
    <row r="15" spans="2:15" s="325" customFormat="1" x14ac:dyDescent="0.25">
      <c r="B15" s="233" t="s">
        <v>81</v>
      </c>
      <c r="C15" s="326"/>
      <c r="D15" s="53"/>
      <c r="E15" s="328"/>
      <c r="F15" s="541"/>
      <c r="G15" s="343"/>
      <c r="H15" s="230"/>
      <c r="I15" s="197"/>
      <c r="J15" s="197"/>
      <c r="K15" s="307"/>
      <c r="L15" s="307"/>
      <c r="M15" s="307"/>
      <c r="N15" s="46"/>
      <c r="O15" s="46"/>
    </row>
    <row r="16" spans="2:15" s="325" customFormat="1" x14ac:dyDescent="0.25">
      <c r="B16" s="233" t="s">
        <v>83</v>
      </c>
      <c r="C16" s="326"/>
      <c r="D16" s="53"/>
      <c r="E16" s="328"/>
      <c r="F16" s="472"/>
      <c r="G16" s="343"/>
      <c r="H16" s="230"/>
      <c r="I16" s="197"/>
      <c r="J16" s="197"/>
      <c r="K16" s="307"/>
      <c r="L16" s="307"/>
      <c r="M16" s="307"/>
      <c r="N16" s="46"/>
      <c r="O16" s="46"/>
    </row>
    <row r="17" spans="1:15" s="325" customFormat="1" x14ac:dyDescent="0.25">
      <c r="B17" s="324" t="s">
        <v>722</v>
      </c>
      <c r="C17" s="422" t="s">
        <v>88</v>
      </c>
      <c r="D17" s="120">
        <v>6000000</v>
      </c>
      <c r="E17" s="334">
        <v>5757.22</v>
      </c>
      <c r="F17" s="473">
        <v>23.34</v>
      </c>
      <c r="G17" s="474">
        <v>4.5674999999999999</v>
      </c>
      <c r="H17" s="230" t="s">
        <v>723</v>
      </c>
      <c r="I17" s="197"/>
      <c r="J17" s="197"/>
      <c r="K17" s="307"/>
      <c r="L17" s="307"/>
      <c r="M17" s="307"/>
      <c r="N17" s="46"/>
      <c r="O17" s="46"/>
    </row>
    <row r="18" spans="1:15" s="325" customFormat="1" x14ac:dyDescent="0.25">
      <c r="B18" s="233" t="s">
        <v>77</v>
      </c>
      <c r="C18" s="326"/>
      <c r="D18" s="53"/>
      <c r="E18" s="423">
        <f>SUM(E17)</f>
        <v>5757.22</v>
      </c>
      <c r="F18" s="423">
        <f>SUM(F17)</f>
        <v>23.34</v>
      </c>
      <c r="G18" s="343"/>
      <c r="H18" s="230"/>
      <c r="I18" s="197"/>
      <c r="J18" s="197"/>
      <c r="K18" s="307"/>
      <c r="L18" s="307"/>
      <c r="M18" s="307"/>
      <c r="N18" s="46"/>
      <c r="O18" s="46"/>
    </row>
    <row r="19" spans="1:15" s="325" customFormat="1" x14ac:dyDescent="0.25">
      <c r="B19" s="329" t="s">
        <v>98</v>
      </c>
      <c r="C19" s="320"/>
      <c r="D19" s="330"/>
      <c r="E19" s="542"/>
      <c r="F19" s="331"/>
      <c r="G19" s="332"/>
      <c r="H19" s="333"/>
      <c r="I19" s="197"/>
      <c r="J19" s="307"/>
      <c r="K19" s="307"/>
      <c r="L19" s="307"/>
      <c r="M19" s="307"/>
      <c r="N19" s="46"/>
      <c r="O19" s="46"/>
    </row>
    <row r="20" spans="1:15" s="325" customFormat="1" x14ac:dyDescent="0.25">
      <c r="B20" s="223" t="s">
        <v>99</v>
      </c>
      <c r="C20" s="320"/>
      <c r="D20" s="330"/>
      <c r="E20" s="334">
        <v>10160.879999999999</v>
      </c>
      <c r="F20" s="335">
        <v>41.19</v>
      </c>
      <c r="G20" s="323"/>
      <c r="H20" s="333"/>
      <c r="I20" s="197"/>
      <c r="J20" s="307"/>
      <c r="K20" s="307"/>
      <c r="L20" s="307"/>
      <c r="M20" s="307"/>
      <c r="N20" s="46"/>
      <c r="O20" s="46"/>
    </row>
    <row r="21" spans="1:15" s="325" customFormat="1" x14ac:dyDescent="0.25">
      <c r="B21" s="329" t="s">
        <v>100</v>
      </c>
      <c r="C21" s="320"/>
      <c r="D21" s="330"/>
      <c r="E21" s="334">
        <v>77.23</v>
      </c>
      <c r="F21" s="335">
        <v>0.31</v>
      </c>
      <c r="G21" s="323"/>
      <c r="H21" s="333"/>
      <c r="I21" s="197"/>
      <c r="J21" s="307"/>
      <c r="K21" s="307"/>
      <c r="L21" s="307"/>
      <c r="M21" s="307"/>
      <c r="N21" s="46"/>
      <c r="O21" s="46"/>
    </row>
    <row r="22" spans="1:15" s="325" customFormat="1" x14ac:dyDescent="0.25">
      <c r="B22" s="336" t="s">
        <v>101</v>
      </c>
      <c r="C22" s="336"/>
      <c r="D22" s="337"/>
      <c r="E22" s="327">
        <f>SUM(E20:E21)+E14+E18</f>
        <v>24667.370000000003</v>
      </c>
      <c r="F22" s="327">
        <f>SUM(F20:F21)+F14+F18</f>
        <v>100</v>
      </c>
      <c r="G22" s="338"/>
      <c r="H22" s="339"/>
      <c r="I22" s="197"/>
      <c r="J22" s="307"/>
      <c r="K22" s="307"/>
      <c r="L22" s="307"/>
      <c r="M22" s="307"/>
      <c r="N22" s="46"/>
      <c r="O22" s="46"/>
    </row>
    <row r="23" spans="1:15" s="325" customFormat="1" x14ac:dyDescent="0.25">
      <c r="B23" s="340" t="s">
        <v>102</v>
      </c>
      <c r="C23" s="341"/>
      <c r="D23" s="342"/>
      <c r="E23" s="343"/>
      <c r="F23" s="343"/>
      <c r="G23" s="343"/>
      <c r="H23" s="344"/>
      <c r="I23" s="197"/>
      <c r="J23" s="307"/>
      <c r="K23" s="307"/>
      <c r="L23" s="307"/>
      <c r="M23" s="307"/>
      <c r="N23" s="46"/>
      <c r="O23" s="46"/>
    </row>
    <row r="24" spans="1:15" s="325" customFormat="1" x14ac:dyDescent="0.25">
      <c r="B24" s="16" t="s">
        <v>104</v>
      </c>
      <c r="C24" s="341"/>
      <c r="D24" s="342"/>
      <c r="E24" s="343"/>
      <c r="F24" s="343"/>
      <c r="G24" s="343"/>
      <c r="H24" s="344"/>
      <c r="I24" s="197"/>
      <c r="J24" s="307"/>
      <c r="K24" s="307"/>
      <c r="L24" s="307"/>
      <c r="M24" s="307"/>
      <c r="N24" s="46"/>
      <c r="O24" s="46"/>
    </row>
    <row r="25" spans="1:15" s="197" customFormat="1" x14ac:dyDescent="0.25">
      <c r="A25" s="307"/>
      <c r="B25" s="475" t="s">
        <v>105</v>
      </c>
      <c r="C25" s="345"/>
      <c r="D25" s="346"/>
      <c r="E25" s="347"/>
      <c r="F25" s="347"/>
      <c r="G25" s="347"/>
      <c r="H25" s="348"/>
      <c r="J25" s="307"/>
      <c r="K25" s="307"/>
      <c r="L25" s="307"/>
      <c r="M25" s="307"/>
      <c r="N25" s="46"/>
      <c r="O25" s="46"/>
    </row>
    <row r="28" spans="1:15" s="197" customFormat="1" x14ac:dyDescent="0.25">
      <c r="A28" s="307"/>
      <c r="B28" s="349"/>
      <c r="C28" s="349"/>
      <c r="D28" s="349"/>
      <c r="E28" s="351"/>
      <c r="F28" s="349"/>
      <c r="G28" s="349"/>
      <c r="H28" s="350"/>
      <c r="J28" s="307"/>
      <c r="K28" s="307"/>
      <c r="L28" s="307"/>
      <c r="M28" s="307"/>
      <c r="N28" s="46"/>
      <c r="O28" s="46"/>
    </row>
    <row r="29" spans="1:15" s="197" customFormat="1" x14ac:dyDescent="0.25">
      <c r="A29" s="307"/>
      <c r="B29" s="349"/>
      <c r="C29" s="349"/>
      <c r="D29" s="349"/>
      <c r="E29" s="351"/>
      <c r="F29" s="349"/>
      <c r="G29" s="349"/>
      <c r="H29" s="350"/>
      <c r="J29" s="307"/>
      <c r="K29" s="307"/>
      <c r="L29" s="307"/>
      <c r="M29" s="307"/>
      <c r="N29" s="46"/>
      <c r="O29" s="46"/>
    </row>
  </sheetData>
  <mergeCells count="3">
    <mergeCell ref="B1:H1"/>
    <mergeCell ref="B2:H2"/>
    <mergeCell ref="B4:H4"/>
  </mergeCells>
  <pageMargins left="0.7" right="0.7" top="0.75" bottom="0.75" header="0.3" footer="0.3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7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97" hidden="1" customWidth="1"/>
    <col min="2" max="2" width="67.85546875" style="16" customWidth="1"/>
    <col min="3" max="3" width="18" style="16" customWidth="1"/>
    <col min="4" max="4" width="15.5703125" style="16" customWidth="1"/>
    <col min="5" max="7" width="15.42578125" style="16" customWidth="1"/>
    <col min="8" max="8" width="16" style="17" bestFit="1" customWidth="1"/>
    <col min="9" max="9" width="15.140625" style="197" bestFit="1" customWidth="1"/>
    <col min="10" max="10" width="15.140625" style="197" customWidth="1"/>
    <col min="11" max="11" width="17.7109375" style="198" customWidth="1"/>
    <col min="12" max="12" width="13.42578125" style="197" customWidth="1"/>
    <col min="13" max="13" width="10.28515625" style="197" bestFit="1" customWidth="1"/>
    <col min="14" max="14" width="9.85546875" style="197" bestFit="1" customWidth="1"/>
    <col min="15" max="15" width="10.28515625" style="197" bestFit="1" customWidth="1"/>
    <col min="16" max="256" width="9.140625" style="197"/>
    <col min="257" max="257" width="0" style="197" hidden="1" customWidth="1"/>
    <col min="258" max="258" width="67.85546875" style="197" customWidth="1"/>
    <col min="259" max="259" width="18" style="197" customWidth="1"/>
    <col min="260" max="260" width="15.5703125" style="197" customWidth="1"/>
    <col min="261" max="263" width="15.42578125" style="197" customWidth="1"/>
    <col min="264" max="264" width="16" style="197" bestFit="1" customWidth="1"/>
    <col min="265" max="265" width="15.140625" style="197" bestFit="1" customWidth="1"/>
    <col min="266" max="266" width="15.140625" style="197" customWidth="1"/>
    <col min="267" max="267" width="17.7109375" style="197" customWidth="1"/>
    <col min="268" max="268" width="13.42578125" style="197" customWidth="1"/>
    <col min="269" max="269" width="10.28515625" style="197" bestFit="1" customWidth="1"/>
    <col min="270" max="270" width="9.85546875" style="197" bestFit="1" customWidth="1"/>
    <col min="271" max="271" width="10.28515625" style="197" bestFit="1" customWidth="1"/>
    <col min="272" max="512" width="9.140625" style="197"/>
    <col min="513" max="513" width="0" style="197" hidden="1" customWidth="1"/>
    <col min="514" max="514" width="67.85546875" style="197" customWidth="1"/>
    <col min="515" max="515" width="18" style="197" customWidth="1"/>
    <col min="516" max="516" width="15.5703125" style="197" customWidth="1"/>
    <col min="517" max="519" width="15.42578125" style="197" customWidth="1"/>
    <col min="520" max="520" width="16" style="197" bestFit="1" customWidth="1"/>
    <col min="521" max="521" width="15.140625" style="197" bestFit="1" customWidth="1"/>
    <col min="522" max="522" width="15.140625" style="197" customWidth="1"/>
    <col min="523" max="523" width="17.7109375" style="197" customWidth="1"/>
    <col min="524" max="524" width="13.42578125" style="197" customWidth="1"/>
    <col min="525" max="525" width="10.28515625" style="197" bestFit="1" customWidth="1"/>
    <col min="526" max="526" width="9.85546875" style="197" bestFit="1" customWidth="1"/>
    <col min="527" max="527" width="10.28515625" style="197" bestFit="1" customWidth="1"/>
    <col min="528" max="768" width="9.140625" style="197"/>
    <col min="769" max="769" width="0" style="197" hidden="1" customWidth="1"/>
    <col min="770" max="770" width="67.85546875" style="197" customWidth="1"/>
    <col min="771" max="771" width="18" style="197" customWidth="1"/>
    <col min="772" max="772" width="15.5703125" style="197" customWidth="1"/>
    <col min="773" max="775" width="15.42578125" style="197" customWidth="1"/>
    <col min="776" max="776" width="16" style="197" bestFit="1" customWidth="1"/>
    <col min="777" max="777" width="15.140625" style="197" bestFit="1" customWidth="1"/>
    <col min="778" max="778" width="15.140625" style="197" customWidth="1"/>
    <col min="779" max="779" width="17.7109375" style="197" customWidth="1"/>
    <col min="780" max="780" width="13.42578125" style="197" customWidth="1"/>
    <col min="781" max="781" width="10.28515625" style="197" bestFit="1" customWidth="1"/>
    <col min="782" max="782" width="9.85546875" style="197" bestFit="1" customWidth="1"/>
    <col min="783" max="783" width="10.28515625" style="197" bestFit="1" customWidth="1"/>
    <col min="784" max="1024" width="9.140625" style="197"/>
    <col min="1025" max="1025" width="0" style="197" hidden="1" customWidth="1"/>
    <col min="1026" max="1026" width="67.85546875" style="197" customWidth="1"/>
    <col min="1027" max="1027" width="18" style="197" customWidth="1"/>
    <col min="1028" max="1028" width="15.5703125" style="197" customWidth="1"/>
    <col min="1029" max="1031" width="15.42578125" style="197" customWidth="1"/>
    <col min="1032" max="1032" width="16" style="197" bestFit="1" customWidth="1"/>
    <col min="1033" max="1033" width="15.140625" style="197" bestFit="1" customWidth="1"/>
    <col min="1034" max="1034" width="15.140625" style="197" customWidth="1"/>
    <col min="1035" max="1035" width="17.7109375" style="197" customWidth="1"/>
    <col min="1036" max="1036" width="13.42578125" style="197" customWidth="1"/>
    <col min="1037" max="1037" width="10.28515625" style="197" bestFit="1" customWidth="1"/>
    <col min="1038" max="1038" width="9.85546875" style="197" bestFit="1" customWidth="1"/>
    <col min="1039" max="1039" width="10.28515625" style="197" bestFit="1" customWidth="1"/>
    <col min="1040" max="1280" width="9.140625" style="197"/>
    <col min="1281" max="1281" width="0" style="197" hidden="1" customWidth="1"/>
    <col min="1282" max="1282" width="67.85546875" style="197" customWidth="1"/>
    <col min="1283" max="1283" width="18" style="197" customWidth="1"/>
    <col min="1284" max="1284" width="15.5703125" style="197" customWidth="1"/>
    <col min="1285" max="1287" width="15.42578125" style="197" customWidth="1"/>
    <col min="1288" max="1288" width="16" style="197" bestFit="1" customWidth="1"/>
    <col min="1289" max="1289" width="15.140625" style="197" bestFit="1" customWidth="1"/>
    <col min="1290" max="1290" width="15.140625" style="197" customWidth="1"/>
    <col min="1291" max="1291" width="17.7109375" style="197" customWidth="1"/>
    <col min="1292" max="1292" width="13.42578125" style="197" customWidth="1"/>
    <col min="1293" max="1293" width="10.28515625" style="197" bestFit="1" customWidth="1"/>
    <col min="1294" max="1294" width="9.85546875" style="197" bestFit="1" customWidth="1"/>
    <col min="1295" max="1295" width="10.28515625" style="197" bestFit="1" customWidth="1"/>
    <col min="1296" max="1536" width="9.140625" style="197"/>
    <col min="1537" max="1537" width="0" style="197" hidden="1" customWidth="1"/>
    <col min="1538" max="1538" width="67.85546875" style="197" customWidth="1"/>
    <col min="1539" max="1539" width="18" style="197" customWidth="1"/>
    <col min="1540" max="1540" width="15.5703125" style="197" customWidth="1"/>
    <col min="1541" max="1543" width="15.42578125" style="197" customWidth="1"/>
    <col min="1544" max="1544" width="16" style="197" bestFit="1" customWidth="1"/>
    <col min="1545" max="1545" width="15.140625" style="197" bestFit="1" customWidth="1"/>
    <col min="1546" max="1546" width="15.140625" style="197" customWidth="1"/>
    <col min="1547" max="1547" width="17.7109375" style="197" customWidth="1"/>
    <col min="1548" max="1548" width="13.42578125" style="197" customWidth="1"/>
    <col min="1549" max="1549" width="10.28515625" style="197" bestFit="1" customWidth="1"/>
    <col min="1550" max="1550" width="9.85546875" style="197" bestFit="1" customWidth="1"/>
    <col min="1551" max="1551" width="10.28515625" style="197" bestFit="1" customWidth="1"/>
    <col min="1552" max="1792" width="9.140625" style="197"/>
    <col min="1793" max="1793" width="0" style="197" hidden="1" customWidth="1"/>
    <col min="1794" max="1794" width="67.85546875" style="197" customWidth="1"/>
    <col min="1795" max="1795" width="18" style="197" customWidth="1"/>
    <col min="1796" max="1796" width="15.5703125" style="197" customWidth="1"/>
    <col min="1797" max="1799" width="15.42578125" style="197" customWidth="1"/>
    <col min="1800" max="1800" width="16" style="197" bestFit="1" customWidth="1"/>
    <col min="1801" max="1801" width="15.140625" style="197" bestFit="1" customWidth="1"/>
    <col min="1802" max="1802" width="15.140625" style="197" customWidth="1"/>
    <col min="1803" max="1803" width="17.7109375" style="197" customWidth="1"/>
    <col min="1804" max="1804" width="13.42578125" style="197" customWidth="1"/>
    <col min="1805" max="1805" width="10.28515625" style="197" bestFit="1" customWidth="1"/>
    <col min="1806" max="1806" width="9.85546875" style="197" bestFit="1" customWidth="1"/>
    <col min="1807" max="1807" width="10.28515625" style="197" bestFit="1" customWidth="1"/>
    <col min="1808" max="2048" width="9.140625" style="197"/>
    <col min="2049" max="2049" width="0" style="197" hidden="1" customWidth="1"/>
    <col min="2050" max="2050" width="67.85546875" style="197" customWidth="1"/>
    <col min="2051" max="2051" width="18" style="197" customWidth="1"/>
    <col min="2052" max="2052" width="15.5703125" style="197" customWidth="1"/>
    <col min="2053" max="2055" width="15.42578125" style="197" customWidth="1"/>
    <col min="2056" max="2056" width="16" style="197" bestFit="1" customWidth="1"/>
    <col min="2057" max="2057" width="15.140625" style="197" bestFit="1" customWidth="1"/>
    <col min="2058" max="2058" width="15.140625" style="197" customWidth="1"/>
    <col min="2059" max="2059" width="17.7109375" style="197" customWidth="1"/>
    <col min="2060" max="2060" width="13.42578125" style="197" customWidth="1"/>
    <col min="2061" max="2061" width="10.28515625" style="197" bestFit="1" customWidth="1"/>
    <col min="2062" max="2062" width="9.85546875" style="197" bestFit="1" customWidth="1"/>
    <col min="2063" max="2063" width="10.28515625" style="197" bestFit="1" customWidth="1"/>
    <col min="2064" max="2304" width="9.140625" style="197"/>
    <col min="2305" max="2305" width="0" style="197" hidden="1" customWidth="1"/>
    <col min="2306" max="2306" width="67.85546875" style="197" customWidth="1"/>
    <col min="2307" max="2307" width="18" style="197" customWidth="1"/>
    <col min="2308" max="2308" width="15.5703125" style="197" customWidth="1"/>
    <col min="2309" max="2311" width="15.42578125" style="197" customWidth="1"/>
    <col min="2312" max="2312" width="16" style="197" bestFit="1" customWidth="1"/>
    <col min="2313" max="2313" width="15.140625" style="197" bestFit="1" customWidth="1"/>
    <col min="2314" max="2314" width="15.140625" style="197" customWidth="1"/>
    <col min="2315" max="2315" width="17.7109375" style="197" customWidth="1"/>
    <col min="2316" max="2316" width="13.42578125" style="197" customWidth="1"/>
    <col min="2317" max="2317" width="10.28515625" style="197" bestFit="1" customWidth="1"/>
    <col min="2318" max="2318" width="9.85546875" style="197" bestFit="1" customWidth="1"/>
    <col min="2319" max="2319" width="10.28515625" style="197" bestFit="1" customWidth="1"/>
    <col min="2320" max="2560" width="9.140625" style="197"/>
    <col min="2561" max="2561" width="0" style="197" hidden="1" customWidth="1"/>
    <col min="2562" max="2562" width="67.85546875" style="197" customWidth="1"/>
    <col min="2563" max="2563" width="18" style="197" customWidth="1"/>
    <col min="2564" max="2564" width="15.5703125" style="197" customWidth="1"/>
    <col min="2565" max="2567" width="15.42578125" style="197" customWidth="1"/>
    <col min="2568" max="2568" width="16" style="197" bestFit="1" customWidth="1"/>
    <col min="2569" max="2569" width="15.140625" style="197" bestFit="1" customWidth="1"/>
    <col min="2570" max="2570" width="15.140625" style="197" customWidth="1"/>
    <col min="2571" max="2571" width="17.7109375" style="197" customWidth="1"/>
    <col min="2572" max="2572" width="13.42578125" style="197" customWidth="1"/>
    <col min="2573" max="2573" width="10.28515625" style="197" bestFit="1" customWidth="1"/>
    <col min="2574" max="2574" width="9.85546875" style="197" bestFit="1" customWidth="1"/>
    <col min="2575" max="2575" width="10.28515625" style="197" bestFit="1" customWidth="1"/>
    <col min="2576" max="2816" width="9.140625" style="197"/>
    <col min="2817" max="2817" width="0" style="197" hidden="1" customWidth="1"/>
    <col min="2818" max="2818" width="67.85546875" style="197" customWidth="1"/>
    <col min="2819" max="2819" width="18" style="197" customWidth="1"/>
    <col min="2820" max="2820" width="15.5703125" style="197" customWidth="1"/>
    <col min="2821" max="2823" width="15.42578125" style="197" customWidth="1"/>
    <col min="2824" max="2824" width="16" style="197" bestFit="1" customWidth="1"/>
    <col min="2825" max="2825" width="15.140625" style="197" bestFit="1" customWidth="1"/>
    <col min="2826" max="2826" width="15.140625" style="197" customWidth="1"/>
    <col min="2827" max="2827" width="17.7109375" style="197" customWidth="1"/>
    <col min="2828" max="2828" width="13.42578125" style="197" customWidth="1"/>
    <col min="2829" max="2829" width="10.28515625" style="197" bestFit="1" customWidth="1"/>
    <col min="2830" max="2830" width="9.85546875" style="197" bestFit="1" customWidth="1"/>
    <col min="2831" max="2831" width="10.28515625" style="197" bestFit="1" customWidth="1"/>
    <col min="2832" max="3072" width="9.140625" style="197"/>
    <col min="3073" max="3073" width="0" style="197" hidden="1" customWidth="1"/>
    <col min="3074" max="3074" width="67.85546875" style="197" customWidth="1"/>
    <col min="3075" max="3075" width="18" style="197" customWidth="1"/>
    <col min="3076" max="3076" width="15.5703125" style="197" customWidth="1"/>
    <col min="3077" max="3079" width="15.42578125" style="197" customWidth="1"/>
    <col min="3080" max="3080" width="16" style="197" bestFit="1" customWidth="1"/>
    <col min="3081" max="3081" width="15.140625" style="197" bestFit="1" customWidth="1"/>
    <col min="3082" max="3082" width="15.140625" style="197" customWidth="1"/>
    <col min="3083" max="3083" width="17.7109375" style="197" customWidth="1"/>
    <col min="3084" max="3084" width="13.42578125" style="197" customWidth="1"/>
    <col min="3085" max="3085" width="10.28515625" style="197" bestFit="1" customWidth="1"/>
    <col min="3086" max="3086" width="9.85546875" style="197" bestFit="1" customWidth="1"/>
    <col min="3087" max="3087" width="10.28515625" style="197" bestFit="1" customWidth="1"/>
    <col min="3088" max="3328" width="9.140625" style="197"/>
    <col min="3329" max="3329" width="0" style="197" hidden="1" customWidth="1"/>
    <col min="3330" max="3330" width="67.85546875" style="197" customWidth="1"/>
    <col min="3331" max="3331" width="18" style="197" customWidth="1"/>
    <col min="3332" max="3332" width="15.5703125" style="197" customWidth="1"/>
    <col min="3333" max="3335" width="15.42578125" style="197" customWidth="1"/>
    <col min="3336" max="3336" width="16" style="197" bestFit="1" customWidth="1"/>
    <col min="3337" max="3337" width="15.140625" style="197" bestFit="1" customWidth="1"/>
    <col min="3338" max="3338" width="15.140625" style="197" customWidth="1"/>
    <col min="3339" max="3339" width="17.7109375" style="197" customWidth="1"/>
    <col min="3340" max="3340" width="13.42578125" style="197" customWidth="1"/>
    <col min="3341" max="3341" width="10.28515625" style="197" bestFit="1" customWidth="1"/>
    <col min="3342" max="3342" width="9.85546875" style="197" bestFit="1" customWidth="1"/>
    <col min="3343" max="3343" width="10.28515625" style="197" bestFit="1" customWidth="1"/>
    <col min="3344" max="3584" width="9.140625" style="197"/>
    <col min="3585" max="3585" width="0" style="197" hidden="1" customWidth="1"/>
    <col min="3586" max="3586" width="67.85546875" style="197" customWidth="1"/>
    <col min="3587" max="3587" width="18" style="197" customWidth="1"/>
    <col min="3588" max="3588" width="15.5703125" style="197" customWidth="1"/>
    <col min="3589" max="3591" width="15.42578125" style="197" customWidth="1"/>
    <col min="3592" max="3592" width="16" style="197" bestFit="1" customWidth="1"/>
    <col min="3593" max="3593" width="15.140625" style="197" bestFit="1" customWidth="1"/>
    <col min="3594" max="3594" width="15.140625" style="197" customWidth="1"/>
    <col min="3595" max="3595" width="17.7109375" style="197" customWidth="1"/>
    <col min="3596" max="3596" width="13.42578125" style="197" customWidth="1"/>
    <col min="3597" max="3597" width="10.28515625" style="197" bestFit="1" customWidth="1"/>
    <col min="3598" max="3598" width="9.85546875" style="197" bestFit="1" customWidth="1"/>
    <col min="3599" max="3599" width="10.28515625" style="197" bestFit="1" customWidth="1"/>
    <col min="3600" max="3840" width="9.140625" style="197"/>
    <col min="3841" max="3841" width="0" style="197" hidden="1" customWidth="1"/>
    <col min="3842" max="3842" width="67.85546875" style="197" customWidth="1"/>
    <col min="3843" max="3843" width="18" style="197" customWidth="1"/>
    <col min="3844" max="3844" width="15.5703125" style="197" customWidth="1"/>
    <col min="3845" max="3847" width="15.42578125" style="197" customWidth="1"/>
    <col min="3848" max="3848" width="16" style="197" bestFit="1" customWidth="1"/>
    <col min="3849" max="3849" width="15.140625" style="197" bestFit="1" customWidth="1"/>
    <col min="3850" max="3850" width="15.140625" style="197" customWidth="1"/>
    <col min="3851" max="3851" width="17.7109375" style="197" customWidth="1"/>
    <col min="3852" max="3852" width="13.42578125" style="197" customWidth="1"/>
    <col min="3853" max="3853" width="10.28515625" style="197" bestFit="1" customWidth="1"/>
    <col min="3854" max="3854" width="9.85546875" style="197" bestFit="1" customWidth="1"/>
    <col min="3855" max="3855" width="10.28515625" style="197" bestFit="1" customWidth="1"/>
    <col min="3856" max="4096" width="9.140625" style="197"/>
    <col min="4097" max="4097" width="0" style="197" hidden="1" customWidth="1"/>
    <col min="4098" max="4098" width="67.85546875" style="197" customWidth="1"/>
    <col min="4099" max="4099" width="18" style="197" customWidth="1"/>
    <col min="4100" max="4100" width="15.5703125" style="197" customWidth="1"/>
    <col min="4101" max="4103" width="15.42578125" style="197" customWidth="1"/>
    <col min="4104" max="4104" width="16" style="197" bestFit="1" customWidth="1"/>
    <col min="4105" max="4105" width="15.140625" style="197" bestFit="1" customWidth="1"/>
    <col min="4106" max="4106" width="15.140625" style="197" customWidth="1"/>
    <col min="4107" max="4107" width="17.7109375" style="197" customWidth="1"/>
    <col min="4108" max="4108" width="13.42578125" style="197" customWidth="1"/>
    <col min="4109" max="4109" width="10.28515625" style="197" bestFit="1" customWidth="1"/>
    <col min="4110" max="4110" width="9.85546875" style="197" bestFit="1" customWidth="1"/>
    <col min="4111" max="4111" width="10.28515625" style="197" bestFit="1" customWidth="1"/>
    <col min="4112" max="4352" width="9.140625" style="197"/>
    <col min="4353" max="4353" width="0" style="197" hidden="1" customWidth="1"/>
    <col min="4354" max="4354" width="67.85546875" style="197" customWidth="1"/>
    <col min="4355" max="4355" width="18" style="197" customWidth="1"/>
    <col min="4356" max="4356" width="15.5703125" style="197" customWidth="1"/>
    <col min="4357" max="4359" width="15.42578125" style="197" customWidth="1"/>
    <col min="4360" max="4360" width="16" style="197" bestFit="1" customWidth="1"/>
    <col min="4361" max="4361" width="15.140625" style="197" bestFit="1" customWidth="1"/>
    <col min="4362" max="4362" width="15.140625" style="197" customWidth="1"/>
    <col min="4363" max="4363" width="17.7109375" style="197" customWidth="1"/>
    <col min="4364" max="4364" width="13.42578125" style="197" customWidth="1"/>
    <col min="4365" max="4365" width="10.28515625" style="197" bestFit="1" customWidth="1"/>
    <col min="4366" max="4366" width="9.85546875" style="197" bestFit="1" customWidth="1"/>
    <col min="4367" max="4367" width="10.28515625" style="197" bestFit="1" customWidth="1"/>
    <col min="4368" max="4608" width="9.140625" style="197"/>
    <col min="4609" max="4609" width="0" style="197" hidden="1" customWidth="1"/>
    <col min="4610" max="4610" width="67.85546875" style="197" customWidth="1"/>
    <col min="4611" max="4611" width="18" style="197" customWidth="1"/>
    <col min="4612" max="4612" width="15.5703125" style="197" customWidth="1"/>
    <col min="4613" max="4615" width="15.42578125" style="197" customWidth="1"/>
    <col min="4616" max="4616" width="16" style="197" bestFit="1" customWidth="1"/>
    <col min="4617" max="4617" width="15.140625" style="197" bestFit="1" customWidth="1"/>
    <col min="4618" max="4618" width="15.140625" style="197" customWidth="1"/>
    <col min="4619" max="4619" width="17.7109375" style="197" customWidth="1"/>
    <col min="4620" max="4620" width="13.42578125" style="197" customWidth="1"/>
    <col min="4621" max="4621" width="10.28515625" style="197" bestFit="1" customWidth="1"/>
    <col min="4622" max="4622" width="9.85546875" style="197" bestFit="1" customWidth="1"/>
    <col min="4623" max="4623" width="10.28515625" style="197" bestFit="1" customWidth="1"/>
    <col min="4624" max="4864" width="9.140625" style="197"/>
    <col min="4865" max="4865" width="0" style="197" hidden="1" customWidth="1"/>
    <col min="4866" max="4866" width="67.85546875" style="197" customWidth="1"/>
    <col min="4867" max="4867" width="18" style="197" customWidth="1"/>
    <col min="4868" max="4868" width="15.5703125" style="197" customWidth="1"/>
    <col min="4869" max="4871" width="15.42578125" style="197" customWidth="1"/>
    <col min="4872" max="4872" width="16" style="197" bestFit="1" customWidth="1"/>
    <col min="4873" max="4873" width="15.140625" style="197" bestFit="1" customWidth="1"/>
    <col min="4874" max="4874" width="15.140625" style="197" customWidth="1"/>
    <col min="4875" max="4875" width="17.7109375" style="197" customWidth="1"/>
    <col min="4876" max="4876" width="13.42578125" style="197" customWidth="1"/>
    <col min="4877" max="4877" width="10.28515625" style="197" bestFit="1" customWidth="1"/>
    <col min="4878" max="4878" width="9.85546875" style="197" bestFit="1" customWidth="1"/>
    <col min="4879" max="4879" width="10.28515625" style="197" bestFit="1" customWidth="1"/>
    <col min="4880" max="5120" width="9.140625" style="197"/>
    <col min="5121" max="5121" width="0" style="197" hidden="1" customWidth="1"/>
    <col min="5122" max="5122" width="67.85546875" style="197" customWidth="1"/>
    <col min="5123" max="5123" width="18" style="197" customWidth="1"/>
    <col min="5124" max="5124" width="15.5703125" style="197" customWidth="1"/>
    <col min="5125" max="5127" width="15.42578125" style="197" customWidth="1"/>
    <col min="5128" max="5128" width="16" style="197" bestFit="1" customWidth="1"/>
    <col min="5129" max="5129" width="15.140625" style="197" bestFit="1" customWidth="1"/>
    <col min="5130" max="5130" width="15.140625" style="197" customWidth="1"/>
    <col min="5131" max="5131" width="17.7109375" style="197" customWidth="1"/>
    <col min="5132" max="5132" width="13.42578125" style="197" customWidth="1"/>
    <col min="5133" max="5133" width="10.28515625" style="197" bestFit="1" customWidth="1"/>
    <col min="5134" max="5134" width="9.85546875" style="197" bestFit="1" customWidth="1"/>
    <col min="5135" max="5135" width="10.28515625" style="197" bestFit="1" customWidth="1"/>
    <col min="5136" max="5376" width="9.140625" style="197"/>
    <col min="5377" max="5377" width="0" style="197" hidden="1" customWidth="1"/>
    <col min="5378" max="5378" width="67.85546875" style="197" customWidth="1"/>
    <col min="5379" max="5379" width="18" style="197" customWidth="1"/>
    <col min="5380" max="5380" width="15.5703125" style="197" customWidth="1"/>
    <col min="5381" max="5383" width="15.42578125" style="197" customWidth="1"/>
    <col min="5384" max="5384" width="16" style="197" bestFit="1" customWidth="1"/>
    <col min="5385" max="5385" width="15.140625" style="197" bestFit="1" customWidth="1"/>
    <col min="5386" max="5386" width="15.140625" style="197" customWidth="1"/>
    <col min="5387" max="5387" width="17.7109375" style="197" customWidth="1"/>
    <col min="5388" max="5388" width="13.42578125" style="197" customWidth="1"/>
    <col min="5389" max="5389" width="10.28515625" style="197" bestFit="1" customWidth="1"/>
    <col min="5390" max="5390" width="9.85546875" style="197" bestFit="1" customWidth="1"/>
    <col min="5391" max="5391" width="10.28515625" style="197" bestFit="1" customWidth="1"/>
    <col min="5392" max="5632" width="9.140625" style="197"/>
    <col min="5633" max="5633" width="0" style="197" hidden="1" customWidth="1"/>
    <col min="5634" max="5634" width="67.85546875" style="197" customWidth="1"/>
    <col min="5635" max="5635" width="18" style="197" customWidth="1"/>
    <col min="5636" max="5636" width="15.5703125" style="197" customWidth="1"/>
    <col min="5637" max="5639" width="15.42578125" style="197" customWidth="1"/>
    <col min="5640" max="5640" width="16" style="197" bestFit="1" customWidth="1"/>
    <col min="5641" max="5641" width="15.140625" style="197" bestFit="1" customWidth="1"/>
    <col min="5642" max="5642" width="15.140625" style="197" customWidth="1"/>
    <col min="5643" max="5643" width="17.7109375" style="197" customWidth="1"/>
    <col min="5644" max="5644" width="13.42578125" style="197" customWidth="1"/>
    <col min="5645" max="5645" width="10.28515625" style="197" bestFit="1" customWidth="1"/>
    <col min="5646" max="5646" width="9.85546875" style="197" bestFit="1" customWidth="1"/>
    <col min="5647" max="5647" width="10.28515625" style="197" bestFit="1" customWidth="1"/>
    <col min="5648" max="5888" width="9.140625" style="197"/>
    <col min="5889" max="5889" width="0" style="197" hidden="1" customWidth="1"/>
    <col min="5890" max="5890" width="67.85546875" style="197" customWidth="1"/>
    <col min="5891" max="5891" width="18" style="197" customWidth="1"/>
    <col min="5892" max="5892" width="15.5703125" style="197" customWidth="1"/>
    <col min="5893" max="5895" width="15.42578125" style="197" customWidth="1"/>
    <col min="5896" max="5896" width="16" style="197" bestFit="1" customWidth="1"/>
    <col min="5897" max="5897" width="15.140625" style="197" bestFit="1" customWidth="1"/>
    <col min="5898" max="5898" width="15.140625" style="197" customWidth="1"/>
    <col min="5899" max="5899" width="17.7109375" style="197" customWidth="1"/>
    <col min="5900" max="5900" width="13.42578125" style="197" customWidth="1"/>
    <col min="5901" max="5901" width="10.28515625" style="197" bestFit="1" customWidth="1"/>
    <col min="5902" max="5902" width="9.85546875" style="197" bestFit="1" customWidth="1"/>
    <col min="5903" max="5903" width="10.28515625" style="197" bestFit="1" customWidth="1"/>
    <col min="5904" max="6144" width="9.140625" style="197"/>
    <col min="6145" max="6145" width="0" style="197" hidden="1" customWidth="1"/>
    <col min="6146" max="6146" width="67.85546875" style="197" customWidth="1"/>
    <col min="6147" max="6147" width="18" style="197" customWidth="1"/>
    <col min="6148" max="6148" width="15.5703125" style="197" customWidth="1"/>
    <col min="6149" max="6151" width="15.42578125" style="197" customWidth="1"/>
    <col min="6152" max="6152" width="16" style="197" bestFit="1" customWidth="1"/>
    <col min="6153" max="6153" width="15.140625" style="197" bestFit="1" customWidth="1"/>
    <col min="6154" max="6154" width="15.140625" style="197" customWidth="1"/>
    <col min="6155" max="6155" width="17.7109375" style="197" customWidth="1"/>
    <col min="6156" max="6156" width="13.42578125" style="197" customWidth="1"/>
    <col min="6157" max="6157" width="10.28515625" style="197" bestFit="1" customWidth="1"/>
    <col min="6158" max="6158" width="9.85546875" style="197" bestFit="1" customWidth="1"/>
    <col min="6159" max="6159" width="10.28515625" style="197" bestFit="1" customWidth="1"/>
    <col min="6160" max="6400" width="9.140625" style="197"/>
    <col min="6401" max="6401" width="0" style="197" hidden="1" customWidth="1"/>
    <col min="6402" max="6402" width="67.85546875" style="197" customWidth="1"/>
    <col min="6403" max="6403" width="18" style="197" customWidth="1"/>
    <col min="6404" max="6404" width="15.5703125" style="197" customWidth="1"/>
    <col min="6405" max="6407" width="15.42578125" style="197" customWidth="1"/>
    <col min="6408" max="6408" width="16" style="197" bestFit="1" customWidth="1"/>
    <col min="6409" max="6409" width="15.140625" style="197" bestFit="1" customWidth="1"/>
    <col min="6410" max="6410" width="15.140625" style="197" customWidth="1"/>
    <col min="6411" max="6411" width="17.7109375" style="197" customWidth="1"/>
    <col min="6412" max="6412" width="13.42578125" style="197" customWidth="1"/>
    <col min="6413" max="6413" width="10.28515625" style="197" bestFit="1" customWidth="1"/>
    <col min="6414" max="6414" width="9.85546875" style="197" bestFit="1" customWidth="1"/>
    <col min="6415" max="6415" width="10.28515625" style="197" bestFit="1" customWidth="1"/>
    <col min="6416" max="6656" width="9.140625" style="197"/>
    <col min="6657" max="6657" width="0" style="197" hidden="1" customWidth="1"/>
    <col min="6658" max="6658" width="67.85546875" style="197" customWidth="1"/>
    <col min="6659" max="6659" width="18" style="197" customWidth="1"/>
    <col min="6660" max="6660" width="15.5703125" style="197" customWidth="1"/>
    <col min="6661" max="6663" width="15.42578125" style="197" customWidth="1"/>
    <col min="6664" max="6664" width="16" style="197" bestFit="1" customWidth="1"/>
    <col min="6665" max="6665" width="15.140625" style="197" bestFit="1" customWidth="1"/>
    <col min="6666" max="6666" width="15.140625" style="197" customWidth="1"/>
    <col min="6667" max="6667" width="17.7109375" style="197" customWidth="1"/>
    <col min="6668" max="6668" width="13.42578125" style="197" customWidth="1"/>
    <col min="6669" max="6669" width="10.28515625" style="197" bestFit="1" customWidth="1"/>
    <col min="6670" max="6670" width="9.85546875" style="197" bestFit="1" customWidth="1"/>
    <col min="6671" max="6671" width="10.28515625" style="197" bestFit="1" customWidth="1"/>
    <col min="6672" max="6912" width="9.140625" style="197"/>
    <col min="6913" max="6913" width="0" style="197" hidden="1" customWidth="1"/>
    <col min="6914" max="6914" width="67.85546875" style="197" customWidth="1"/>
    <col min="6915" max="6915" width="18" style="197" customWidth="1"/>
    <col min="6916" max="6916" width="15.5703125" style="197" customWidth="1"/>
    <col min="6917" max="6919" width="15.42578125" style="197" customWidth="1"/>
    <col min="6920" max="6920" width="16" style="197" bestFit="1" customWidth="1"/>
    <col min="6921" max="6921" width="15.140625" style="197" bestFit="1" customWidth="1"/>
    <col min="6922" max="6922" width="15.140625" style="197" customWidth="1"/>
    <col min="6923" max="6923" width="17.7109375" style="197" customWidth="1"/>
    <col min="6924" max="6924" width="13.42578125" style="197" customWidth="1"/>
    <col min="6925" max="6925" width="10.28515625" style="197" bestFit="1" customWidth="1"/>
    <col min="6926" max="6926" width="9.85546875" style="197" bestFit="1" customWidth="1"/>
    <col min="6927" max="6927" width="10.28515625" style="197" bestFit="1" customWidth="1"/>
    <col min="6928" max="7168" width="9.140625" style="197"/>
    <col min="7169" max="7169" width="0" style="197" hidden="1" customWidth="1"/>
    <col min="7170" max="7170" width="67.85546875" style="197" customWidth="1"/>
    <col min="7171" max="7171" width="18" style="197" customWidth="1"/>
    <col min="7172" max="7172" width="15.5703125" style="197" customWidth="1"/>
    <col min="7173" max="7175" width="15.42578125" style="197" customWidth="1"/>
    <col min="7176" max="7176" width="16" style="197" bestFit="1" customWidth="1"/>
    <col min="7177" max="7177" width="15.140625" style="197" bestFit="1" customWidth="1"/>
    <col min="7178" max="7178" width="15.140625" style="197" customWidth="1"/>
    <col min="7179" max="7179" width="17.7109375" style="197" customWidth="1"/>
    <col min="7180" max="7180" width="13.42578125" style="197" customWidth="1"/>
    <col min="7181" max="7181" width="10.28515625" style="197" bestFit="1" customWidth="1"/>
    <col min="7182" max="7182" width="9.85546875" style="197" bestFit="1" customWidth="1"/>
    <col min="7183" max="7183" width="10.28515625" style="197" bestFit="1" customWidth="1"/>
    <col min="7184" max="7424" width="9.140625" style="197"/>
    <col min="7425" max="7425" width="0" style="197" hidden="1" customWidth="1"/>
    <col min="7426" max="7426" width="67.85546875" style="197" customWidth="1"/>
    <col min="7427" max="7427" width="18" style="197" customWidth="1"/>
    <col min="7428" max="7428" width="15.5703125" style="197" customWidth="1"/>
    <col min="7429" max="7431" width="15.42578125" style="197" customWidth="1"/>
    <col min="7432" max="7432" width="16" style="197" bestFit="1" customWidth="1"/>
    <col min="7433" max="7433" width="15.140625" style="197" bestFit="1" customWidth="1"/>
    <col min="7434" max="7434" width="15.140625" style="197" customWidth="1"/>
    <col min="7435" max="7435" width="17.7109375" style="197" customWidth="1"/>
    <col min="7436" max="7436" width="13.42578125" style="197" customWidth="1"/>
    <col min="7437" max="7437" width="10.28515625" style="197" bestFit="1" customWidth="1"/>
    <col min="7438" max="7438" width="9.85546875" style="197" bestFit="1" customWidth="1"/>
    <col min="7439" max="7439" width="10.28515625" style="197" bestFit="1" customWidth="1"/>
    <col min="7440" max="7680" width="9.140625" style="197"/>
    <col min="7681" max="7681" width="0" style="197" hidden="1" customWidth="1"/>
    <col min="7682" max="7682" width="67.85546875" style="197" customWidth="1"/>
    <col min="7683" max="7683" width="18" style="197" customWidth="1"/>
    <col min="7684" max="7684" width="15.5703125" style="197" customWidth="1"/>
    <col min="7685" max="7687" width="15.42578125" style="197" customWidth="1"/>
    <col min="7688" max="7688" width="16" style="197" bestFit="1" customWidth="1"/>
    <col min="7689" max="7689" width="15.140625" style="197" bestFit="1" customWidth="1"/>
    <col min="7690" max="7690" width="15.140625" style="197" customWidth="1"/>
    <col min="7691" max="7691" width="17.7109375" style="197" customWidth="1"/>
    <col min="7692" max="7692" width="13.42578125" style="197" customWidth="1"/>
    <col min="7693" max="7693" width="10.28515625" style="197" bestFit="1" customWidth="1"/>
    <col min="7694" max="7694" width="9.85546875" style="197" bestFit="1" customWidth="1"/>
    <col min="7695" max="7695" width="10.28515625" style="197" bestFit="1" customWidth="1"/>
    <col min="7696" max="7936" width="9.140625" style="197"/>
    <col min="7937" max="7937" width="0" style="197" hidden="1" customWidth="1"/>
    <col min="7938" max="7938" width="67.85546875" style="197" customWidth="1"/>
    <col min="7939" max="7939" width="18" style="197" customWidth="1"/>
    <col min="7940" max="7940" width="15.5703125" style="197" customWidth="1"/>
    <col min="7941" max="7943" width="15.42578125" style="197" customWidth="1"/>
    <col min="7944" max="7944" width="16" style="197" bestFit="1" customWidth="1"/>
    <col min="7945" max="7945" width="15.140625" style="197" bestFit="1" customWidth="1"/>
    <col min="7946" max="7946" width="15.140625" style="197" customWidth="1"/>
    <col min="7947" max="7947" width="17.7109375" style="197" customWidth="1"/>
    <col min="7948" max="7948" width="13.42578125" style="197" customWidth="1"/>
    <col min="7949" max="7949" width="10.28515625" style="197" bestFit="1" customWidth="1"/>
    <col min="7950" max="7950" width="9.85546875" style="197" bestFit="1" customWidth="1"/>
    <col min="7951" max="7951" width="10.28515625" style="197" bestFit="1" customWidth="1"/>
    <col min="7952" max="8192" width="9.140625" style="197"/>
    <col min="8193" max="8193" width="0" style="197" hidden="1" customWidth="1"/>
    <col min="8194" max="8194" width="67.85546875" style="197" customWidth="1"/>
    <col min="8195" max="8195" width="18" style="197" customWidth="1"/>
    <col min="8196" max="8196" width="15.5703125" style="197" customWidth="1"/>
    <col min="8197" max="8199" width="15.42578125" style="197" customWidth="1"/>
    <col min="8200" max="8200" width="16" style="197" bestFit="1" customWidth="1"/>
    <col min="8201" max="8201" width="15.140625" style="197" bestFit="1" customWidth="1"/>
    <col min="8202" max="8202" width="15.140625" style="197" customWidth="1"/>
    <col min="8203" max="8203" width="17.7109375" style="197" customWidth="1"/>
    <col min="8204" max="8204" width="13.42578125" style="197" customWidth="1"/>
    <col min="8205" max="8205" width="10.28515625" style="197" bestFit="1" customWidth="1"/>
    <col min="8206" max="8206" width="9.85546875" style="197" bestFit="1" customWidth="1"/>
    <col min="8207" max="8207" width="10.28515625" style="197" bestFit="1" customWidth="1"/>
    <col min="8208" max="8448" width="9.140625" style="197"/>
    <col min="8449" max="8449" width="0" style="197" hidden="1" customWidth="1"/>
    <col min="8450" max="8450" width="67.85546875" style="197" customWidth="1"/>
    <col min="8451" max="8451" width="18" style="197" customWidth="1"/>
    <col min="8452" max="8452" width="15.5703125" style="197" customWidth="1"/>
    <col min="8453" max="8455" width="15.42578125" style="197" customWidth="1"/>
    <col min="8456" max="8456" width="16" style="197" bestFit="1" customWidth="1"/>
    <col min="8457" max="8457" width="15.140625" style="197" bestFit="1" customWidth="1"/>
    <col min="8458" max="8458" width="15.140625" style="197" customWidth="1"/>
    <col min="8459" max="8459" width="17.7109375" style="197" customWidth="1"/>
    <col min="8460" max="8460" width="13.42578125" style="197" customWidth="1"/>
    <col min="8461" max="8461" width="10.28515625" style="197" bestFit="1" customWidth="1"/>
    <col min="8462" max="8462" width="9.85546875" style="197" bestFit="1" customWidth="1"/>
    <col min="8463" max="8463" width="10.28515625" style="197" bestFit="1" customWidth="1"/>
    <col min="8464" max="8704" width="9.140625" style="197"/>
    <col min="8705" max="8705" width="0" style="197" hidden="1" customWidth="1"/>
    <col min="8706" max="8706" width="67.85546875" style="197" customWidth="1"/>
    <col min="8707" max="8707" width="18" style="197" customWidth="1"/>
    <col min="8708" max="8708" width="15.5703125" style="197" customWidth="1"/>
    <col min="8709" max="8711" width="15.42578125" style="197" customWidth="1"/>
    <col min="8712" max="8712" width="16" style="197" bestFit="1" customWidth="1"/>
    <col min="8713" max="8713" width="15.140625" style="197" bestFit="1" customWidth="1"/>
    <col min="8714" max="8714" width="15.140625" style="197" customWidth="1"/>
    <col min="8715" max="8715" width="17.7109375" style="197" customWidth="1"/>
    <col min="8716" max="8716" width="13.42578125" style="197" customWidth="1"/>
    <col min="8717" max="8717" width="10.28515625" style="197" bestFit="1" customWidth="1"/>
    <col min="8718" max="8718" width="9.85546875" style="197" bestFit="1" customWidth="1"/>
    <col min="8719" max="8719" width="10.28515625" style="197" bestFit="1" customWidth="1"/>
    <col min="8720" max="8960" width="9.140625" style="197"/>
    <col min="8961" max="8961" width="0" style="197" hidden="1" customWidth="1"/>
    <col min="8962" max="8962" width="67.85546875" style="197" customWidth="1"/>
    <col min="8963" max="8963" width="18" style="197" customWidth="1"/>
    <col min="8964" max="8964" width="15.5703125" style="197" customWidth="1"/>
    <col min="8965" max="8967" width="15.42578125" style="197" customWidth="1"/>
    <col min="8968" max="8968" width="16" style="197" bestFit="1" customWidth="1"/>
    <col min="8969" max="8969" width="15.140625" style="197" bestFit="1" customWidth="1"/>
    <col min="8970" max="8970" width="15.140625" style="197" customWidth="1"/>
    <col min="8971" max="8971" width="17.7109375" style="197" customWidth="1"/>
    <col min="8972" max="8972" width="13.42578125" style="197" customWidth="1"/>
    <col min="8973" max="8973" width="10.28515625" style="197" bestFit="1" customWidth="1"/>
    <col min="8974" max="8974" width="9.85546875" style="197" bestFit="1" customWidth="1"/>
    <col min="8975" max="8975" width="10.28515625" style="197" bestFit="1" customWidth="1"/>
    <col min="8976" max="9216" width="9.140625" style="197"/>
    <col min="9217" max="9217" width="0" style="197" hidden="1" customWidth="1"/>
    <col min="9218" max="9218" width="67.85546875" style="197" customWidth="1"/>
    <col min="9219" max="9219" width="18" style="197" customWidth="1"/>
    <col min="9220" max="9220" width="15.5703125" style="197" customWidth="1"/>
    <col min="9221" max="9223" width="15.42578125" style="197" customWidth="1"/>
    <col min="9224" max="9224" width="16" style="197" bestFit="1" customWidth="1"/>
    <col min="9225" max="9225" width="15.140625" style="197" bestFit="1" customWidth="1"/>
    <col min="9226" max="9226" width="15.140625" style="197" customWidth="1"/>
    <col min="9227" max="9227" width="17.7109375" style="197" customWidth="1"/>
    <col min="9228" max="9228" width="13.42578125" style="197" customWidth="1"/>
    <col min="9229" max="9229" width="10.28515625" style="197" bestFit="1" customWidth="1"/>
    <col min="9230" max="9230" width="9.85546875" style="197" bestFit="1" customWidth="1"/>
    <col min="9231" max="9231" width="10.28515625" style="197" bestFit="1" customWidth="1"/>
    <col min="9232" max="9472" width="9.140625" style="197"/>
    <col min="9473" max="9473" width="0" style="197" hidden="1" customWidth="1"/>
    <col min="9474" max="9474" width="67.85546875" style="197" customWidth="1"/>
    <col min="9475" max="9475" width="18" style="197" customWidth="1"/>
    <col min="9476" max="9476" width="15.5703125" style="197" customWidth="1"/>
    <col min="9477" max="9479" width="15.42578125" style="197" customWidth="1"/>
    <col min="9480" max="9480" width="16" style="197" bestFit="1" customWidth="1"/>
    <col min="9481" max="9481" width="15.140625" style="197" bestFit="1" customWidth="1"/>
    <col min="9482" max="9482" width="15.140625" style="197" customWidth="1"/>
    <col min="9483" max="9483" width="17.7109375" style="197" customWidth="1"/>
    <col min="9484" max="9484" width="13.42578125" style="197" customWidth="1"/>
    <col min="9485" max="9485" width="10.28515625" style="197" bestFit="1" customWidth="1"/>
    <col min="9486" max="9486" width="9.85546875" style="197" bestFit="1" customWidth="1"/>
    <col min="9487" max="9487" width="10.28515625" style="197" bestFit="1" customWidth="1"/>
    <col min="9488" max="9728" width="9.140625" style="197"/>
    <col min="9729" max="9729" width="0" style="197" hidden="1" customWidth="1"/>
    <col min="9730" max="9730" width="67.85546875" style="197" customWidth="1"/>
    <col min="9731" max="9731" width="18" style="197" customWidth="1"/>
    <col min="9732" max="9732" width="15.5703125" style="197" customWidth="1"/>
    <col min="9733" max="9735" width="15.42578125" style="197" customWidth="1"/>
    <col min="9736" max="9736" width="16" style="197" bestFit="1" customWidth="1"/>
    <col min="9737" max="9737" width="15.140625" style="197" bestFit="1" customWidth="1"/>
    <col min="9738" max="9738" width="15.140625" style="197" customWidth="1"/>
    <col min="9739" max="9739" width="17.7109375" style="197" customWidth="1"/>
    <col min="9740" max="9740" width="13.42578125" style="197" customWidth="1"/>
    <col min="9741" max="9741" width="10.28515625" style="197" bestFit="1" customWidth="1"/>
    <col min="9742" max="9742" width="9.85546875" style="197" bestFit="1" customWidth="1"/>
    <col min="9743" max="9743" width="10.28515625" style="197" bestFit="1" customWidth="1"/>
    <col min="9744" max="9984" width="9.140625" style="197"/>
    <col min="9985" max="9985" width="0" style="197" hidden="1" customWidth="1"/>
    <col min="9986" max="9986" width="67.85546875" style="197" customWidth="1"/>
    <col min="9987" max="9987" width="18" style="197" customWidth="1"/>
    <col min="9988" max="9988" width="15.5703125" style="197" customWidth="1"/>
    <col min="9989" max="9991" width="15.42578125" style="197" customWidth="1"/>
    <col min="9992" max="9992" width="16" style="197" bestFit="1" customWidth="1"/>
    <col min="9993" max="9993" width="15.140625" style="197" bestFit="1" customWidth="1"/>
    <col min="9994" max="9994" width="15.140625" style="197" customWidth="1"/>
    <col min="9995" max="9995" width="17.7109375" style="197" customWidth="1"/>
    <col min="9996" max="9996" width="13.42578125" style="197" customWidth="1"/>
    <col min="9997" max="9997" width="10.28515625" style="197" bestFit="1" customWidth="1"/>
    <col min="9998" max="9998" width="9.85546875" style="197" bestFit="1" customWidth="1"/>
    <col min="9999" max="9999" width="10.28515625" style="197" bestFit="1" customWidth="1"/>
    <col min="10000" max="10240" width="9.140625" style="197"/>
    <col min="10241" max="10241" width="0" style="197" hidden="1" customWidth="1"/>
    <col min="10242" max="10242" width="67.85546875" style="197" customWidth="1"/>
    <col min="10243" max="10243" width="18" style="197" customWidth="1"/>
    <col min="10244" max="10244" width="15.5703125" style="197" customWidth="1"/>
    <col min="10245" max="10247" width="15.42578125" style="197" customWidth="1"/>
    <col min="10248" max="10248" width="16" style="197" bestFit="1" customWidth="1"/>
    <col min="10249" max="10249" width="15.140625" style="197" bestFit="1" customWidth="1"/>
    <col min="10250" max="10250" width="15.140625" style="197" customWidth="1"/>
    <col min="10251" max="10251" width="17.7109375" style="197" customWidth="1"/>
    <col min="10252" max="10252" width="13.42578125" style="197" customWidth="1"/>
    <col min="10253" max="10253" width="10.28515625" style="197" bestFit="1" customWidth="1"/>
    <col min="10254" max="10254" width="9.85546875" style="197" bestFit="1" customWidth="1"/>
    <col min="10255" max="10255" width="10.28515625" style="197" bestFit="1" customWidth="1"/>
    <col min="10256" max="10496" width="9.140625" style="197"/>
    <col min="10497" max="10497" width="0" style="197" hidden="1" customWidth="1"/>
    <col min="10498" max="10498" width="67.85546875" style="197" customWidth="1"/>
    <col min="10499" max="10499" width="18" style="197" customWidth="1"/>
    <col min="10500" max="10500" width="15.5703125" style="197" customWidth="1"/>
    <col min="10501" max="10503" width="15.42578125" style="197" customWidth="1"/>
    <col min="10504" max="10504" width="16" style="197" bestFit="1" customWidth="1"/>
    <col min="10505" max="10505" width="15.140625" style="197" bestFit="1" customWidth="1"/>
    <col min="10506" max="10506" width="15.140625" style="197" customWidth="1"/>
    <col min="10507" max="10507" width="17.7109375" style="197" customWidth="1"/>
    <col min="10508" max="10508" width="13.42578125" style="197" customWidth="1"/>
    <col min="10509" max="10509" width="10.28515625" style="197" bestFit="1" customWidth="1"/>
    <col min="10510" max="10510" width="9.85546875" style="197" bestFit="1" customWidth="1"/>
    <col min="10511" max="10511" width="10.28515625" style="197" bestFit="1" customWidth="1"/>
    <col min="10512" max="10752" width="9.140625" style="197"/>
    <col min="10753" max="10753" width="0" style="197" hidden="1" customWidth="1"/>
    <col min="10754" max="10754" width="67.85546875" style="197" customWidth="1"/>
    <col min="10755" max="10755" width="18" style="197" customWidth="1"/>
    <col min="10756" max="10756" width="15.5703125" style="197" customWidth="1"/>
    <col min="10757" max="10759" width="15.42578125" style="197" customWidth="1"/>
    <col min="10760" max="10760" width="16" style="197" bestFit="1" customWidth="1"/>
    <col min="10761" max="10761" width="15.140625" style="197" bestFit="1" customWidth="1"/>
    <col min="10762" max="10762" width="15.140625" style="197" customWidth="1"/>
    <col min="10763" max="10763" width="17.7109375" style="197" customWidth="1"/>
    <col min="10764" max="10764" width="13.42578125" style="197" customWidth="1"/>
    <col min="10765" max="10765" width="10.28515625" style="197" bestFit="1" customWidth="1"/>
    <col min="10766" max="10766" width="9.85546875" style="197" bestFit="1" customWidth="1"/>
    <col min="10767" max="10767" width="10.28515625" style="197" bestFit="1" customWidth="1"/>
    <col min="10768" max="11008" width="9.140625" style="197"/>
    <col min="11009" max="11009" width="0" style="197" hidden="1" customWidth="1"/>
    <col min="11010" max="11010" width="67.85546875" style="197" customWidth="1"/>
    <col min="11011" max="11011" width="18" style="197" customWidth="1"/>
    <col min="11012" max="11012" width="15.5703125" style="197" customWidth="1"/>
    <col min="11013" max="11015" width="15.42578125" style="197" customWidth="1"/>
    <col min="11016" max="11016" width="16" style="197" bestFit="1" customWidth="1"/>
    <col min="11017" max="11017" width="15.140625" style="197" bestFit="1" customWidth="1"/>
    <col min="11018" max="11018" width="15.140625" style="197" customWidth="1"/>
    <col min="11019" max="11019" width="17.7109375" style="197" customWidth="1"/>
    <col min="11020" max="11020" width="13.42578125" style="197" customWidth="1"/>
    <col min="11021" max="11021" width="10.28515625" style="197" bestFit="1" customWidth="1"/>
    <col min="11022" max="11022" width="9.85546875" style="197" bestFit="1" customWidth="1"/>
    <col min="11023" max="11023" width="10.28515625" style="197" bestFit="1" customWidth="1"/>
    <col min="11024" max="11264" width="9.140625" style="197"/>
    <col min="11265" max="11265" width="0" style="197" hidden="1" customWidth="1"/>
    <col min="11266" max="11266" width="67.85546875" style="197" customWidth="1"/>
    <col min="11267" max="11267" width="18" style="197" customWidth="1"/>
    <col min="11268" max="11268" width="15.5703125" style="197" customWidth="1"/>
    <col min="11269" max="11271" width="15.42578125" style="197" customWidth="1"/>
    <col min="11272" max="11272" width="16" style="197" bestFit="1" customWidth="1"/>
    <col min="11273" max="11273" width="15.140625" style="197" bestFit="1" customWidth="1"/>
    <col min="11274" max="11274" width="15.140625" style="197" customWidth="1"/>
    <col min="11275" max="11275" width="17.7109375" style="197" customWidth="1"/>
    <col min="11276" max="11276" width="13.42578125" style="197" customWidth="1"/>
    <col min="11277" max="11277" width="10.28515625" style="197" bestFit="1" customWidth="1"/>
    <col min="11278" max="11278" width="9.85546875" style="197" bestFit="1" customWidth="1"/>
    <col min="11279" max="11279" width="10.28515625" style="197" bestFit="1" customWidth="1"/>
    <col min="11280" max="11520" width="9.140625" style="197"/>
    <col min="11521" max="11521" width="0" style="197" hidden="1" customWidth="1"/>
    <col min="11522" max="11522" width="67.85546875" style="197" customWidth="1"/>
    <col min="11523" max="11523" width="18" style="197" customWidth="1"/>
    <col min="11524" max="11524" width="15.5703125" style="197" customWidth="1"/>
    <col min="11525" max="11527" width="15.42578125" style="197" customWidth="1"/>
    <col min="11528" max="11528" width="16" style="197" bestFit="1" customWidth="1"/>
    <col min="11529" max="11529" width="15.140625" style="197" bestFit="1" customWidth="1"/>
    <col min="11530" max="11530" width="15.140625" style="197" customWidth="1"/>
    <col min="11531" max="11531" width="17.7109375" style="197" customWidth="1"/>
    <col min="11532" max="11532" width="13.42578125" style="197" customWidth="1"/>
    <col min="11533" max="11533" width="10.28515625" style="197" bestFit="1" customWidth="1"/>
    <col min="11534" max="11534" width="9.85546875" style="197" bestFit="1" customWidth="1"/>
    <col min="11535" max="11535" width="10.28515625" style="197" bestFit="1" customWidth="1"/>
    <col min="11536" max="11776" width="9.140625" style="197"/>
    <col min="11777" max="11777" width="0" style="197" hidden="1" customWidth="1"/>
    <col min="11778" max="11778" width="67.85546875" style="197" customWidth="1"/>
    <col min="11779" max="11779" width="18" style="197" customWidth="1"/>
    <col min="11780" max="11780" width="15.5703125" style="197" customWidth="1"/>
    <col min="11781" max="11783" width="15.42578125" style="197" customWidth="1"/>
    <col min="11784" max="11784" width="16" style="197" bestFit="1" customWidth="1"/>
    <col min="11785" max="11785" width="15.140625" style="197" bestFit="1" customWidth="1"/>
    <col min="11786" max="11786" width="15.140625" style="197" customWidth="1"/>
    <col min="11787" max="11787" width="17.7109375" style="197" customWidth="1"/>
    <col min="11788" max="11788" width="13.42578125" style="197" customWidth="1"/>
    <col min="11789" max="11789" width="10.28515625" style="197" bestFit="1" customWidth="1"/>
    <col min="11790" max="11790" width="9.85546875" style="197" bestFit="1" customWidth="1"/>
    <col min="11791" max="11791" width="10.28515625" style="197" bestFit="1" customWidth="1"/>
    <col min="11792" max="12032" width="9.140625" style="197"/>
    <col min="12033" max="12033" width="0" style="197" hidden="1" customWidth="1"/>
    <col min="12034" max="12034" width="67.85546875" style="197" customWidth="1"/>
    <col min="12035" max="12035" width="18" style="197" customWidth="1"/>
    <col min="12036" max="12036" width="15.5703125" style="197" customWidth="1"/>
    <col min="12037" max="12039" width="15.42578125" style="197" customWidth="1"/>
    <col min="12040" max="12040" width="16" style="197" bestFit="1" customWidth="1"/>
    <col min="12041" max="12041" width="15.140625" style="197" bestFit="1" customWidth="1"/>
    <col min="12042" max="12042" width="15.140625" style="197" customWidth="1"/>
    <col min="12043" max="12043" width="17.7109375" style="197" customWidth="1"/>
    <col min="12044" max="12044" width="13.42578125" style="197" customWidth="1"/>
    <col min="12045" max="12045" width="10.28515625" style="197" bestFit="1" customWidth="1"/>
    <col min="12046" max="12046" width="9.85546875" style="197" bestFit="1" customWidth="1"/>
    <col min="12047" max="12047" width="10.28515625" style="197" bestFit="1" customWidth="1"/>
    <col min="12048" max="12288" width="9.140625" style="197"/>
    <col min="12289" max="12289" width="0" style="197" hidden="1" customWidth="1"/>
    <col min="12290" max="12290" width="67.85546875" style="197" customWidth="1"/>
    <col min="12291" max="12291" width="18" style="197" customWidth="1"/>
    <col min="12292" max="12292" width="15.5703125" style="197" customWidth="1"/>
    <col min="12293" max="12295" width="15.42578125" style="197" customWidth="1"/>
    <col min="12296" max="12296" width="16" style="197" bestFit="1" customWidth="1"/>
    <col min="12297" max="12297" width="15.140625" style="197" bestFit="1" customWidth="1"/>
    <col min="12298" max="12298" width="15.140625" style="197" customWidth="1"/>
    <col min="12299" max="12299" width="17.7109375" style="197" customWidth="1"/>
    <col min="12300" max="12300" width="13.42578125" style="197" customWidth="1"/>
    <col min="12301" max="12301" width="10.28515625" style="197" bestFit="1" customWidth="1"/>
    <col min="12302" max="12302" width="9.85546875" style="197" bestFit="1" customWidth="1"/>
    <col min="12303" max="12303" width="10.28515625" style="197" bestFit="1" customWidth="1"/>
    <col min="12304" max="12544" width="9.140625" style="197"/>
    <col min="12545" max="12545" width="0" style="197" hidden="1" customWidth="1"/>
    <col min="12546" max="12546" width="67.85546875" style="197" customWidth="1"/>
    <col min="12547" max="12547" width="18" style="197" customWidth="1"/>
    <col min="12548" max="12548" width="15.5703125" style="197" customWidth="1"/>
    <col min="12549" max="12551" width="15.42578125" style="197" customWidth="1"/>
    <col min="12552" max="12552" width="16" style="197" bestFit="1" customWidth="1"/>
    <col min="12553" max="12553" width="15.140625" style="197" bestFit="1" customWidth="1"/>
    <col min="12554" max="12554" width="15.140625" style="197" customWidth="1"/>
    <col min="12555" max="12555" width="17.7109375" style="197" customWidth="1"/>
    <col min="12556" max="12556" width="13.42578125" style="197" customWidth="1"/>
    <col min="12557" max="12557" width="10.28515625" style="197" bestFit="1" customWidth="1"/>
    <col min="12558" max="12558" width="9.85546875" style="197" bestFit="1" customWidth="1"/>
    <col min="12559" max="12559" width="10.28515625" style="197" bestFit="1" customWidth="1"/>
    <col min="12560" max="12800" width="9.140625" style="197"/>
    <col min="12801" max="12801" width="0" style="197" hidden="1" customWidth="1"/>
    <col min="12802" max="12802" width="67.85546875" style="197" customWidth="1"/>
    <col min="12803" max="12803" width="18" style="197" customWidth="1"/>
    <col min="12804" max="12804" width="15.5703125" style="197" customWidth="1"/>
    <col min="12805" max="12807" width="15.42578125" style="197" customWidth="1"/>
    <col min="12808" max="12808" width="16" style="197" bestFit="1" customWidth="1"/>
    <col min="12809" max="12809" width="15.140625" style="197" bestFit="1" customWidth="1"/>
    <col min="12810" max="12810" width="15.140625" style="197" customWidth="1"/>
    <col min="12811" max="12811" width="17.7109375" style="197" customWidth="1"/>
    <col min="12812" max="12812" width="13.42578125" style="197" customWidth="1"/>
    <col min="12813" max="12813" width="10.28515625" style="197" bestFit="1" customWidth="1"/>
    <col min="12814" max="12814" width="9.85546875" style="197" bestFit="1" customWidth="1"/>
    <col min="12815" max="12815" width="10.28515625" style="197" bestFit="1" customWidth="1"/>
    <col min="12816" max="13056" width="9.140625" style="197"/>
    <col min="13057" max="13057" width="0" style="197" hidden="1" customWidth="1"/>
    <col min="13058" max="13058" width="67.85546875" style="197" customWidth="1"/>
    <col min="13059" max="13059" width="18" style="197" customWidth="1"/>
    <col min="13060" max="13060" width="15.5703125" style="197" customWidth="1"/>
    <col min="13061" max="13063" width="15.42578125" style="197" customWidth="1"/>
    <col min="13064" max="13064" width="16" style="197" bestFit="1" customWidth="1"/>
    <col min="13065" max="13065" width="15.140625" style="197" bestFit="1" customWidth="1"/>
    <col min="13066" max="13066" width="15.140625" style="197" customWidth="1"/>
    <col min="13067" max="13067" width="17.7109375" style="197" customWidth="1"/>
    <col min="13068" max="13068" width="13.42578125" style="197" customWidth="1"/>
    <col min="13069" max="13069" width="10.28515625" style="197" bestFit="1" customWidth="1"/>
    <col min="13070" max="13070" width="9.85546875" style="197" bestFit="1" customWidth="1"/>
    <col min="13071" max="13071" width="10.28515625" style="197" bestFit="1" customWidth="1"/>
    <col min="13072" max="13312" width="9.140625" style="197"/>
    <col min="13313" max="13313" width="0" style="197" hidden="1" customWidth="1"/>
    <col min="13314" max="13314" width="67.85546875" style="197" customWidth="1"/>
    <col min="13315" max="13315" width="18" style="197" customWidth="1"/>
    <col min="13316" max="13316" width="15.5703125" style="197" customWidth="1"/>
    <col min="13317" max="13319" width="15.42578125" style="197" customWidth="1"/>
    <col min="13320" max="13320" width="16" style="197" bestFit="1" customWidth="1"/>
    <col min="13321" max="13321" width="15.140625" style="197" bestFit="1" customWidth="1"/>
    <col min="13322" max="13322" width="15.140625" style="197" customWidth="1"/>
    <col min="13323" max="13323" width="17.7109375" style="197" customWidth="1"/>
    <col min="13324" max="13324" width="13.42578125" style="197" customWidth="1"/>
    <col min="13325" max="13325" width="10.28515625" style="197" bestFit="1" customWidth="1"/>
    <col min="13326" max="13326" width="9.85546875" style="197" bestFit="1" customWidth="1"/>
    <col min="13327" max="13327" width="10.28515625" style="197" bestFit="1" customWidth="1"/>
    <col min="13328" max="13568" width="9.140625" style="197"/>
    <col min="13569" max="13569" width="0" style="197" hidden="1" customWidth="1"/>
    <col min="13570" max="13570" width="67.85546875" style="197" customWidth="1"/>
    <col min="13571" max="13571" width="18" style="197" customWidth="1"/>
    <col min="13572" max="13572" width="15.5703125" style="197" customWidth="1"/>
    <col min="13573" max="13575" width="15.42578125" style="197" customWidth="1"/>
    <col min="13576" max="13576" width="16" style="197" bestFit="1" customWidth="1"/>
    <col min="13577" max="13577" width="15.140625" style="197" bestFit="1" customWidth="1"/>
    <col min="13578" max="13578" width="15.140625" style="197" customWidth="1"/>
    <col min="13579" max="13579" width="17.7109375" style="197" customWidth="1"/>
    <col min="13580" max="13580" width="13.42578125" style="197" customWidth="1"/>
    <col min="13581" max="13581" width="10.28515625" style="197" bestFit="1" customWidth="1"/>
    <col min="13582" max="13582" width="9.85546875" style="197" bestFit="1" customWidth="1"/>
    <col min="13583" max="13583" width="10.28515625" style="197" bestFit="1" customWidth="1"/>
    <col min="13584" max="13824" width="9.140625" style="197"/>
    <col min="13825" max="13825" width="0" style="197" hidden="1" customWidth="1"/>
    <col min="13826" max="13826" width="67.85546875" style="197" customWidth="1"/>
    <col min="13827" max="13827" width="18" style="197" customWidth="1"/>
    <col min="13828" max="13828" width="15.5703125" style="197" customWidth="1"/>
    <col min="13829" max="13831" width="15.42578125" style="197" customWidth="1"/>
    <col min="13832" max="13832" width="16" style="197" bestFit="1" customWidth="1"/>
    <col min="13833" max="13833" width="15.140625" style="197" bestFit="1" customWidth="1"/>
    <col min="13834" max="13834" width="15.140625" style="197" customWidth="1"/>
    <col min="13835" max="13835" width="17.7109375" style="197" customWidth="1"/>
    <col min="13836" max="13836" width="13.42578125" style="197" customWidth="1"/>
    <col min="13837" max="13837" width="10.28515625" style="197" bestFit="1" customWidth="1"/>
    <col min="13838" max="13838" width="9.85546875" style="197" bestFit="1" customWidth="1"/>
    <col min="13839" max="13839" width="10.28515625" style="197" bestFit="1" customWidth="1"/>
    <col min="13840" max="14080" width="9.140625" style="197"/>
    <col min="14081" max="14081" width="0" style="197" hidden="1" customWidth="1"/>
    <col min="14082" max="14082" width="67.85546875" style="197" customWidth="1"/>
    <col min="14083" max="14083" width="18" style="197" customWidth="1"/>
    <col min="14084" max="14084" width="15.5703125" style="197" customWidth="1"/>
    <col min="14085" max="14087" width="15.42578125" style="197" customWidth="1"/>
    <col min="14088" max="14088" width="16" style="197" bestFit="1" customWidth="1"/>
    <col min="14089" max="14089" width="15.140625" style="197" bestFit="1" customWidth="1"/>
    <col min="14090" max="14090" width="15.140625" style="197" customWidth="1"/>
    <col min="14091" max="14091" width="17.7109375" style="197" customWidth="1"/>
    <col min="14092" max="14092" width="13.42578125" style="197" customWidth="1"/>
    <col min="14093" max="14093" width="10.28515625" style="197" bestFit="1" customWidth="1"/>
    <col min="14094" max="14094" width="9.85546875" style="197" bestFit="1" customWidth="1"/>
    <col min="14095" max="14095" width="10.28515625" style="197" bestFit="1" customWidth="1"/>
    <col min="14096" max="14336" width="9.140625" style="197"/>
    <col min="14337" max="14337" width="0" style="197" hidden="1" customWidth="1"/>
    <col min="14338" max="14338" width="67.85546875" style="197" customWidth="1"/>
    <col min="14339" max="14339" width="18" style="197" customWidth="1"/>
    <col min="14340" max="14340" width="15.5703125" style="197" customWidth="1"/>
    <col min="14341" max="14343" width="15.42578125" style="197" customWidth="1"/>
    <col min="14344" max="14344" width="16" style="197" bestFit="1" customWidth="1"/>
    <col min="14345" max="14345" width="15.140625" style="197" bestFit="1" customWidth="1"/>
    <col min="14346" max="14346" width="15.140625" style="197" customWidth="1"/>
    <col min="14347" max="14347" width="17.7109375" style="197" customWidth="1"/>
    <col min="14348" max="14348" width="13.42578125" style="197" customWidth="1"/>
    <col min="14349" max="14349" width="10.28515625" style="197" bestFit="1" customWidth="1"/>
    <col min="14350" max="14350" width="9.85546875" style="197" bestFit="1" customWidth="1"/>
    <col min="14351" max="14351" width="10.28515625" style="197" bestFit="1" customWidth="1"/>
    <col min="14352" max="14592" width="9.140625" style="197"/>
    <col min="14593" max="14593" width="0" style="197" hidden="1" customWidth="1"/>
    <col min="14594" max="14594" width="67.85546875" style="197" customWidth="1"/>
    <col min="14595" max="14595" width="18" style="197" customWidth="1"/>
    <col min="14596" max="14596" width="15.5703125" style="197" customWidth="1"/>
    <col min="14597" max="14599" width="15.42578125" style="197" customWidth="1"/>
    <col min="14600" max="14600" width="16" style="197" bestFit="1" customWidth="1"/>
    <col min="14601" max="14601" width="15.140625" style="197" bestFit="1" customWidth="1"/>
    <col min="14602" max="14602" width="15.140625" style="197" customWidth="1"/>
    <col min="14603" max="14603" width="17.7109375" style="197" customWidth="1"/>
    <col min="14604" max="14604" width="13.42578125" style="197" customWidth="1"/>
    <col min="14605" max="14605" width="10.28515625" style="197" bestFit="1" customWidth="1"/>
    <col min="14606" max="14606" width="9.85546875" style="197" bestFit="1" customWidth="1"/>
    <col min="14607" max="14607" width="10.28515625" style="197" bestFit="1" customWidth="1"/>
    <col min="14608" max="14848" width="9.140625" style="197"/>
    <col min="14849" max="14849" width="0" style="197" hidden="1" customWidth="1"/>
    <col min="14850" max="14850" width="67.85546875" style="197" customWidth="1"/>
    <col min="14851" max="14851" width="18" style="197" customWidth="1"/>
    <col min="14852" max="14852" width="15.5703125" style="197" customWidth="1"/>
    <col min="14853" max="14855" width="15.42578125" style="197" customWidth="1"/>
    <col min="14856" max="14856" width="16" style="197" bestFit="1" customWidth="1"/>
    <col min="14857" max="14857" width="15.140625" style="197" bestFit="1" customWidth="1"/>
    <col min="14858" max="14858" width="15.140625" style="197" customWidth="1"/>
    <col min="14859" max="14859" width="17.7109375" style="197" customWidth="1"/>
    <col min="14860" max="14860" width="13.42578125" style="197" customWidth="1"/>
    <col min="14861" max="14861" width="10.28515625" style="197" bestFit="1" customWidth="1"/>
    <col min="14862" max="14862" width="9.85546875" style="197" bestFit="1" customWidth="1"/>
    <col min="14863" max="14863" width="10.28515625" style="197" bestFit="1" customWidth="1"/>
    <col min="14864" max="15104" width="9.140625" style="197"/>
    <col min="15105" max="15105" width="0" style="197" hidden="1" customWidth="1"/>
    <col min="15106" max="15106" width="67.85546875" style="197" customWidth="1"/>
    <col min="15107" max="15107" width="18" style="197" customWidth="1"/>
    <col min="15108" max="15108" width="15.5703125" style="197" customWidth="1"/>
    <col min="15109" max="15111" width="15.42578125" style="197" customWidth="1"/>
    <col min="15112" max="15112" width="16" style="197" bestFit="1" customWidth="1"/>
    <col min="15113" max="15113" width="15.140625" style="197" bestFit="1" customWidth="1"/>
    <col min="15114" max="15114" width="15.140625" style="197" customWidth="1"/>
    <col min="15115" max="15115" width="17.7109375" style="197" customWidth="1"/>
    <col min="15116" max="15116" width="13.42578125" style="197" customWidth="1"/>
    <col min="15117" max="15117" width="10.28515625" style="197" bestFit="1" customWidth="1"/>
    <col min="15118" max="15118" width="9.85546875" style="197" bestFit="1" customWidth="1"/>
    <col min="15119" max="15119" width="10.28515625" style="197" bestFit="1" customWidth="1"/>
    <col min="15120" max="15360" width="9.140625" style="197"/>
    <col min="15361" max="15361" width="0" style="197" hidden="1" customWidth="1"/>
    <col min="15362" max="15362" width="67.85546875" style="197" customWidth="1"/>
    <col min="15363" max="15363" width="18" style="197" customWidth="1"/>
    <col min="15364" max="15364" width="15.5703125" style="197" customWidth="1"/>
    <col min="15365" max="15367" width="15.42578125" style="197" customWidth="1"/>
    <col min="15368" max="15368" width="16" style="197" bestFit="1" customWidth="1"/>
    <col min="15369" max="15369" width="15.140625" style="197" bestFit="1" customWidth="1"/>
    <col min="15370" max="15370" width="15.140625" style="197" customWidth="1"/>
    <col min="15371" max="15371" width="17.7109375" style="197" customWidth="1"/>
    <col min="15372" max="15372" width="13.42578125" style="197" customWidth="1"/>
    <col min="15373" max="15373" width="10.28515625" style="197" bestFit="1" customWidth="1"/>
    <col min="15374" max="15374" width="9.85546875" style="197" bestFit="1" customWidth="1"/>
    <col min="15375" max="15375" width="10.28515625" style="197" bestFit="1" customWidth="1"/>
    <col min="15376" max="15616" width="9.140625" style="197"/>
    <col min="15617" max="15617" width="0" style="197" hidden="1" customWidth="1"/>
    <col min="15618" max="15618" width="67.85546875" style="197" customWidth="1"/>
    <col min="15619" max="15619" width="18" style="197" customWidth="1"/>
    <col min="15620" max="15620" width="15.5703125" style="197" customWidth="1"/>
    <col min="15621" max="15623" width="15.42578125" style="197" customWidth="1"/>
    <col min="15624" max="15624" width="16" style="197" bestFit="1" customWidth="1"/>
    <col min="15625" max="15625" width="15.140625" style="197" bestFit="1" customWidth="1"/>
    <col min="15626" max="15626" width="15.140625" style="197" customWidth="1"/>
    <col min="15627" max="15627" width="17.7109375" style="197" customWidth="1"/>
    <col min="15628" max="15628" width="13.42578125" style="197" customWidth="1"/>
    <col min="15629" max="15629" width="10.28515625" style="197" bestFit="1" customWidth="1"/>
    <col min="15630" max="15630" width="9.85546875" style="197" bestFit="1" customWidth="1"/>
    <col min="15631" max="15631" width="10.28515625" style="197" bestFit="1" customWidth="1"/>
    <col min="15632" max="15872" width="9.140625" style="197"/>
    <col min="15873" max="15873" width="0" style="197" hidden="1" customWidth="1"/>
    <col min="15874" max="15874" width="67.85546875" style="197" customWidth="1"/>
    <col min="15875" max="15875" width="18" style="197" customWidth="1"/>
    <col min="15876" max="15876" width="15.5703125" style="197" customWidth="1"/>
    <col min="15877" max="15879" width="15.42578125" style="197" customWidth="1"/>
    <col min="15880" max="15880" width="16" style="197" bestFit="1" customWidth="1"/>
    <col min="15881" max="15881" width="15.140625" style="197" bestFit="1" customWidth="1"/>
    <col min="15882" max="15882" width="15.140625" style="197" customWidth="1"/>
    <col min="15883" max="15883" width="17.7109375" style="197" customWidth="1"/>
    <col min="15884" max="15884" width="13.42578125" style="197" customWidth="1"/>
    <col min="15885" max="15885" width="10.28515625" style="197" bestFit="1" customWidth="1"/>
    <col min="15886" max="15886" width="9.85546875" style="197" bestFit="1" customWidth="1"/>
    <col min="15887" max="15887" width="10.28515625" style="197" bestFit="1" customWidth="1"/>
    <col min="15888" max="16128" width="9.140625" style="197"/>
    <col min="16129" max="16129" width="0" style="197" hidden="1" customWidth="1"/>
    <col min="16130" max="16130" width="67.85546875" style="197" customWidth="1"/>
    <col min="16131" max="16131" width="18" style="197" customWidth="1"/>
    <col min="16132" max="16132" width="15.5703125" style="197" customWidth="1"/>
    <col min="16133" max="16135" width="15.42578125" style="197" customWidth="1"/>
    <col min="16136" max="16136" width="16" style="197" bestFit="1" customWidth="1"/>
    <col min="16137" max="16137" width="15.140625" style="197" bestFit="1" customWidth="1"/>
    <col min="16138" max="16138" width="15.140625" style="197" customWidth="1"/>
    <col min="16139" max="16139" width="17.7109375" style="197" customWidth="1"/>
    <col min="16140" max="16140" width="13.42578125" style="197" customWidth="1"/>
    <col min="16141" max="16141" width="10.28515625" style="197" bestFit="1" customWidth="1"/>
    <col min="16142" max="16142" width="9.85546875" style="197" bestFit="1" customWidth="1"/>
    <col min="16143" max="16143" width="10.28515625" style="197" bestFit="1" customWidth="1"/>
    <col min="16144" max="16384" width="9.140625" style="197"/>
  </cols>
  <sheetData>
    <row r="1" spans="2:19" hidden="1" x14ac:dyDescent="0.25">
      <c r="B1" s="490" t="s">
        <v>0</v>
      </c>
      <c r="C1" s="491"/>
      <c r="D1" s="491"/>
      <c r="E1" s="491"/>
      <c r="F1" s="491"/>
      <c r="G1" s="491"/>
      <c r="H1" s="492"/>
    </row>
    <row r="2" spans="2:19" hidden="1" x14ac:dyDescent="0.25">
      <c r="B2" s="493" t="s">
        <v>1</v>
      </c>
      <c r="C2" s="494"/>
      <c r="D2" s="494"/>
      <c r="E2" s="494"/>
      <c r="F2" s="494"/>
      <c r="G2" s="494"/>
      <c r="H2" s="495"/>
    </row>
    <row r="3" spans="2:19" x14ac:dyDescent="0.25">
      <c r="B3" s="22" t="s">
        <v>2</v>
      </c>
      <c r="C3" s="271"/>
      <c r="D3" s="272"/>
      <c r="E3" s="273"/>
      <c r="F3" s="273"/>
      <c r="G3" s="273"/>
      <c r="H3" s="24"/>
    </row>
    <row r="4" spans="2:19" x14ac:dyDescent="0.25">
      <c r="B4" s="22" t="s">
        <v>282</v>
      </c>
      <c r="C4" s="271"/>
      <c r="D4" s="302"/>
      <c r="E4" s="271"/>
      <c r="F4" s="271"/>
      <c r="G4" s="271"/>
      <c r="H4" s="41"/>
    </row>
    <row r="5" spans="2:19" x14ac:dyDescent="0.25">
      <c r="B5" s="312" t="s">
        <v>768</v>
      </c>
      <c r="C5" s="274"/>
      <c r="D5" s="275"/>
      <c r="E5" s="274"/>
      <c r="F5" s="274"/>
      <c r="G5" s="274"/>
      <c r="H5" s="27"/>
    </row>
    <row r="6" spans="2:19" x14ac:dyDescent="0.25">
      <c r="B6" s="22"/>
      <c r="C6" s="274"/>
      <c r="D6" s="275"/>
      <c r="E6" s="274"/>
      <c r="F6" s="274"/>
      <c r="G6" s="274"/>
      <c r="H6" s="27"/>
    </row>
    <row r="7" spans="2:19" ht="35.1" customHeight="1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</row>
    <row r="8" spans="2:19" s="352" customFormat="1" x14ac:dyDescent="0.25">
      <c r="B8" s="223" t="s">
        <v>11</v>
      </c>
      <c r="C8" s="235"/>
      <c r="D8" s="259"/>
      <c r="E8" s="237"/>
      <c r="F8" s="238"/>
      <c r="G8" s="238"/>
      <c r="H8" s="217"/>
      <c r="I8" s="353"/>
      <c r="J8" s="56"/>
      <c r="K8" s="57"/>
      <c r="L8" s="52"/>
      <c r="O8" s="198"/>
      <c r="P8" s="198"/>
      <c r="Q8" s="198"/>
      <c r="R8" s="198"/>
      <c r="S8" s="198"/>
    </row>
    <row r="9" spans="2:19" s="352" customFormat="1" x14ac:dyDescent="0.25">
      <c r="B9" s="223" t="s">
        <v>12</v>
      </c>
      <c r="C9" s="223"/>
      <c r="D9" s="19"/>
      <c r="E9" s="234"/>
      <c r="F9" s="234"/>
      <c r="G9" s="234"/>
      <c r="H9" s="217"/>
      <c r="I9" s="353"/>
      <c r="J9" s="56"/>
      <c r="K9" s="197"/>
      <c r="L9" s="198"/>
      <c r="O9" s="198"/>
      <c r="P9" s="198"/>
      <c r="Q9" s="198"/>
      <c r="R9" s="198"/>
      <c r="S9" s="198"/>
    </row>
    <row r="10" spans="2:19" s="352" customFormat="1" x14ac:dyDescent="0.25">
      <c r="B10" s="223" t="s">
        <v>13</v>
      </c>
      <c r="C10" s="235"/>
      <c r="D10" s="18"/>
      <c r="E10" s="237"/>
      <c r="F10" s="237"/>
      <c r="G10" s="237"/>
      <c r="H10" s="217"/>
      <c r="I10" s="353"/>
      <c r="J10" s="56"/>
      <c r="K10" s="197"/>
      <c r="L10" s="198"/>
      <c r="O10" s="198"/>
      <c r="P10" s="198"/>
      <c r="Q10" s="198"/>
      <c r="R10" s="198"/>
      <c r="S10" s="198"/>
    </row>
    <row r="11" spans="2:19" s="352" customFormat="1" x14ac:dyDescent="0.25">
      <c r="B11" s="235" t="s">
        <v>319</v>
      </c>
      <c r="C11" s="235" t="s">
        <v>15</v>
      </c>
      <c r="D11" s="18">
        <v>1800</v>
      </c>
      <c r="E11" s="237">
        <v>19125.52</v>
      </c>
      <c r="F11" s="237">
        <v>3.84</v>
      </c>
      <c r="G11" s="237">
        <v>4.0100000000000007</v>
      </c>
      <c r="H11" s="217" t="s">
        <v>320</v>
      </c>
      <c r="I11" s="353"/>
      <c r="J11" s="56"/>
      <c r="K11" s="197"/>
      <c r="L11" s="198"/>
      <c r="O11" s="198"/>
      <c r="P11" s="198"/>
      <c r="Q11" s="198"/>
      <c r="R11" s="198"/>
      <c r="S11" s="198"/>
    </row>
    <row r="12" spans="2:19" s="352" customFormat="1" x14ac:dyDescent="0.25">
      <c r="B12" s="235" t="s">
        <v>283</v>
      </c>
      <c r="C12" s="235" t="s">
        <v>15</v>
      </c>
      <c r="D12" s="18">
        <v>900</v>
      </c>
      <c r="E12" s="237">
        <v>9676.18</v>
      </c>
      <c r="F12" s="237">
        <v>1.94</v>
      </c>
      <c r="G12" s="237">
        <v>3.9802999999999997</v>
      </c>
      <c r="H12" s="217" t="s">
        <v>284</v>
      </c>
      <c r="I12" s="353"/>
      <c r="J12" s="56"/>
      <c r="K12" s="197"/>
      <c r="L12" s="198"/>
      <c r="O12" s="198"/>
      <c r="P12" s="198"/>
      <c r="Q12" s="198"/>
      <c r="R12" s="198"/>
      <c r="S12" s="198"/>
    </row>
    <row r="13" spans="2:19" s="352" customFormat="1" x14ac:dyDescent="0.25">
      <c r="B13" s="235" t="s">
        <v>724</v>
      </c>
      <c r="C13" s="235" t="s">
        <v>15</v>
      </c>
      <c r="D13" s="18">
        <v>400</v>
      </c>
      <c r="E13" s="237">
        <v>4264.74</v>
      </c>
      <c r="F13" s="237">
        <v>0.86</v>
      </c>
      <c r="G13" s="237">
        <v>3.9751000000000003</v>
      </c>
      <c r="H13" s="217" t="s">
        <v>725</v>
      </c>
      <c r="I13" s="353"/>
      <c r="J13" s="56"/>
      <c r="K13" s="197"/>
      <c r="L13" s="198"/>
      <c r="O13" s="198"/>
      <c r="P13" s="198"/>
      <c r="Q13" s="198"/>
      <c r="R13" s="198"/>
      <c r="S13" s="198"/>
    </row>
    <row r="14" spans="2:19" s="352" customFormat="1" x14ac:dyDescent="0.25">
      <c r="B14" s="235" t="s">
        <v>285</v>
      </c>
      <c r="C14" s="235" t="s">
        <v>230</v>
      </c>
      <c r="D14" s="18">
        <v>400</v>
      </c>
      <c r="E14" s="237">
        <v>4084.05</v>
      </c>
      <c r="F14" s="237">
        <v>0.82</v>
      </c>
      <c r="G14" s="237">
        <v>3.9799000000000002</v>
      </c>
      <c r="H14" s="217" t="s">
        <v>286</v>
      </c>
      <c r="I14" s="353"/>
      <c r="J14" s="56"/>
      <c r="K14" s="197"/>
      <c r="L14" s="198"/>
      <c r="O14" s="198"/>
      <c r="P14" s="198"/>
      <c r="Q14" s="198"/>
      <c r="R14" s="198"/>
      <c r="S14" s="198"/>
    </row>
    <row r="15" spans="2:19" s="352" customFormat="1" x14ac:dyDescent="0.25">
      <c r="B15" s="223" t="s">
        <v>77</v>
      </c>
      <c r="C15" s="223"/>
      <c r="D15" s="19"/>
      <c r="E15" s="226">
        <f>SUM(E10:E14)</f>
        <v>37150.490000000005</v>
      </c>
      <c r="F15" s="226">
        <f>SUM(F10:F14)</f>
        <v>7.46</v>
      </c>
      <c r="G15" s="234"/>
      <c r="H15" s="217"/>
      <c r="I15" s="353"/>
      <c r="J15" s="56"/>
      <c r="K15" s="197"/>
      <c r="L15" s="198"/>
      <c r="O15" s="198"/>
      <c r="P15" s="198"/>
      <c r="Q15" s="198"/>
      <c r="R15" s="198"/>
      <c r="S15" s="198"/>
    </row>
    <row r="16" spans="2:19" s="352" customFormat="1" x14ac:dyDescent="0.25">
      <c r="B16" s="223" t="s">
        <v>79</v>
      </c>
      <c r="C16" s="223"/>
      <c r="D16" s="19"/>
      <c r="E16" s="234"/>
      <c r="F16" s="234"/>
      <c r="G16" s="234"/>
      <c r="H16" s="217"/>
      <c r="I16" s="353"/>
      <c r="J16" s="56"/>
      <c r="K16" s="197"/>
      <c r="L16" s="198"/>
      <c r="O16" s="198"/>
      <c r="P16" s="198"/>
      <c r="Q16" s="198"/>
      <c r="R16" s="198"/>
      <c r="S16" s="198"/>
    </row>
    <row r="17" spans="2:19" s="352" customFormat="1" x14ac:dyDescent="0.25">
      <c r="B17" s="223" t="s">
        <v>80</v>
      </c>
      <c r="C17" s="223"/>
      <c r="D17" s="19"/>
      <c r="E17" s="234"/>
      <c r="F17" s="234"/>
      <c r="G17" s="234"/>
      <c r="H17" s="217"/>
      <c r="I17" s="353"/>
      <c r="J17" s="56"/>
      <c r="K17" s="197"/>
      <c r="L17" s="198"/>
      <c r="O17" s="198"/>
      <c r="P17" s="198"/>
      <c r="Q17" s="198"/>
      <c r="R17" s="198"/>
      <c r="S17" s="198"/>
    </row>
    <row r="18" spans="2:19" s="352" customFormat="1" x14ac:dyDescent="0.25">
      <c r="B18" s="235" t="s">
        <v>358</v>
      </c>
      <c r="C18" s="235" t="s">
        <v>88</v>
      </c>
      <c r="D18" s="18">
        <v>25000000</v>
      </c>
      <c r="E18" s="237">
        <v>25886.81</v>
      </c>
      <c r="F18" s="237">
        <v>5.19</v>
      </c>
      <c r="G18" s="237">
        <v>3.7506999999999997</v>
      </c>
      <c r="H18" s="217" t="s">
        <v>359</v>
      </c>
      <c r="I18" s="353"/>
      <c r="J18" s="56"/>
      <c r="K18" s="197"/>
      <c r="L18" s="198"/>
      <c r="O18" s="198"/>
      <c r="P18" s="198"/>
      <c r="Q18" s="198"/>
      <c r="R18" s="198"/>
      <c r="S18" s="198"/>
    </row>
    <row r="19" spans="2:19" s="352" customFormat="1" x14ac:dyDescent="0.25">
      <c r="B19" s="235" t="s">
        <v>623</v>
      </c>
      <c r="C19" s="235" t="s">
        <v>88</v>
      </c>
      <c r="D19" s="18">
        <v>5000000</v>
      </c>
      <c r="E19" s="237">
        <v>5157.28</v>
      </c>
      <c r="F19" s="237">
        <v>1.03</v>
      </c>
      <c r="G19" s="237">
        <v>3.7799</v>
      </c>
      <c r="H19" s="217" t="s">
        <v>624</v>
      </c>
      <c r="I19" s="353"/>
      <c r="J19" s="56"/>
      <c r="K19" s="197"/>
      <c r="L19" s="198"/>
      <c r="O19" s="198"/>
      <c r="P19" s="198"/>
      <c r="Q19" s="198"/>
      <c r="R19" s="198"/>
      <c r="S19" s="198"/>
    </row>
    <row r="20" spans="2:19" s="352" customFormat="1" x14ac:dyDescent="0.25">
      <c r="B20" s="223" t="s">
        <v>77</v>
      </c>
      <c r="C20" s="223"/>
      <c r="D20" s="19"/>
      <c r="E20" s="226">
        <f>SUM(E18:E19)</f>
        <v>31044.09</v>
      </c>
      <c r="F20" s="226">
        <f>SUM(F18:F19)</f>
        <v>6.2200000000000006</v>
      </c>
      <c r="G20" s="234"/>
      <c r="H20" s="217"/>
      <c r="I20" s="353"/>
      <c r="J20" s="56"/>
      <c r="K20" s="197"/>
      <c r="L20" s="198"/>
      <c r="O20" s="198"/>
      <c r="P20" s="198"/>
      <c r="Q20" s="198"/>
      <c r="R20" s="198"/>
      <c r="S20" s="198"/>
    </row>
    <row r="21" spans="2:19" s="352" customFormat="1" x14ac:dyDescent="0.25">
      <c r="B21" s="223" t="s">
        <v>84</v>
      </c>
      <c r="C21" s="223"/>
      <c r="D21" s="19"/>
      <c r="E21" s="234"/>
      <c r="F21" s="234"/>
      <c r="G21" s="234"/>
      <c r="H21" s="217"/>
      <c r="I21" s="353"/>
      <c r="J21" s="56"/>
      <c r="K21" s="197"/>
      <c r="L21" s="198"/>
      <c r="O21" s="198"/>
      <c r="P21" s="198"/>
      <c r="Q21" s="198"/>
      <c r="R21" s="198"/>
      <c r="S21" s="198"/>
    </row>
    <row r="22" spans="2:19" s="352" customFormat="1" x14ac:dyDescent="0.25">
      <c r="B22" s="223" t="s">
        <v>97</v>
      </c>
      <c r="C22" s="223"/>
      <c r="D22" s="19"/>
      <c r="E22" s="234"/>
      <c r="F22" s="234"/>
      <c r="G22" s="234"/>
      <c r="H22" s="217"/>
      <c r="I22" s="353"/>
      <c r="J22" s="56"/>
      <c r="K22" s="197"/>
      <c r="L22" s="198"/>
      <c r="O22" s="198"/>
      <c r="P22" s="198"/>
      <c r="Q22" s="198"/>
      <c r="R22" s="198"/>
      <c r="S22" s="198"/>
    </row>
    <row r="23" spans="2:19" s="352" customFormat="1" x14ac:dyDescent="0.25">
      <c r="B23" s="235" t="s">
        <v>287</v>
      </c>
      <c r="C23" s="235" t="s">
        <v>288</v>
      </c>
      <c r="D23" s="18">
        <v>20000</v>
      </c>
      <c r="E23" s="237">
        <v>19983</v>
      </c>
      <c r="F23" s="237">
        <v>4.01</v>
      </c>
      <c r="G23" s="237">
        <v>3.4501999999999997</v>
      </c>
      <c r="H23" s="217" t="s">
        <v>289</v>
      </c>
      <c r="I23" s="353"/>
      <c r="J23" s="56"/>
      <c r="K23" s="197"/>
      <c r="L23" s="198"/>
      <c r="O23" s="198"/>
      <c r="P23" s="198"/>
      <c r="Q23" s="198"/>
      <c r="R23" s="198"/>
      <c r="S23" s="198"/>
    </row>
    <row r="24" spans="2:19" s="352" customFormat="1" x14ac:dyDescent="0.25">
      <c r="B24" s="235" t="s">
        <v>774</v>
      </c>
      <c r="C24" s="235" t="s">
        <v>291</v>
      </c>
      <c r="D24" s="18">
        <v>2000</v>
      </c>
      <c r="E24" s="237">
        <v>9942.32</v>
      </c>
      <c r="F24" s="237">
        <v>1.99</v>
      </c>
      <c r="G24" s="237">
        <v>3.8500999999999999</v>
      </c>
      <c r="H24" s="217" t="s">
        <v>775</v>
      </c>
      <c r="I24" s="353"/>
      <c r="J24" s="56"/>
      <c r="K24" s="197"/>
      <c r="L24" s="198"/>
      <c r="O24" s="198"/>
      <c r="P24" s="198"/>
      <c r="Q24" s="198"/>
      <c r="R24" s="198"/>
      <c r="S24" s="198"/>
    </row>
    <row r="25" spans="2:19" s="352" customFormat="1" x14ac:dyDescent="0.25">
      <c r="B25" s="235" t="s">
        <v>776</v>
      </c>
      <c r="C25" s="235" t="s">
        <v>291</v>
      </c>
      <c r="D25" s="18">
        <v>2000</v>
      </c>
      <c r="E25" s="237">
        <v>9905.08</v>
      </c>
      <c r="F25" s="237">
        <v>1.99</v>
      </c>
      <c r="G25" s="237">
        <v>3.93</v>
      </c>
      <c r="H25" s="217" t="s">
        <v>777</v>
      </c>
      <c r="I25" s="353"/>
      <c r="J25" s="56"/>
      <c r="K25" s="197"/>
      <c r="L25" s="198"/>
      <c r="O25" s="198"/>
      <c r="P25" s="198"/>
      <c r="Q25" s="198"/>
      <c r="R25" s="198"/>
      <c r="S25" s="198"/>
    </row>
    <row r="26" spans="2:19" s="352" customFormat="1" x14ac:dyDescent="0.25">
      <c r="B26" s="235" t="s">
        <v>726</v>
      </c>
      <c r="C26" s="235" t="s">
        <v>293</v>
      </c>
      <c r="D26" s="18">
        <v>1000</v>
      </c>
      <c r="E26" s="237">
        <v>4975.08</v>
      </c>
      <c r="F26" s="237">
        <v>1</v>
      </c>
      <c r="G26" s="237">
        <v>3.8898999999999995</v>
      </c>
      <c r="H26" s="217" t="s">
        <v>727</v>
      </c>
      <c r="I26" s="353"/>
      <c r="J26" s="56"/>
      <c r="K26" s="197"/>
      <c r="L26" s="198"/>
      <c r="O26" s="198"/>
      <c r="P26" s="198"/>
      <c r="Q26" s="198"/>
      <c r="R26" s="198"/>
      <c r="S26" s="198"/>
    </row>
    <row r="27" spans="2:19" s="352" customFormat="1" x14ac:dyDescent="0.25">
      <c r="B27" s="235" t="s">
        <v>500</v>
      </c>
      <c r="C27" s="235" t="s">
        <v>293</v>
      </c>
      <c r="D27" s="18">
        <v>5000</v>
      </c>
      <c r="E27" s="237">
        <v>4969.13</v>
      </c>
      <c r="F27" s="237">
        <v>1</v>
      </c>
      <c r="G27" s="237">
        <v>3.9098000000000002</v>
      </c>
      <c r="H27" s="217" t="s">
        <v>501</v>
      </c>
      <c r="I27" s="353"/>
      <c r="J27" s="56"/>
      <c r="K27" s="197"/>
      <c r="L27" s="198"/>
      <c r="O27" s="198"/>
      <c r="P27" s="198"/>
      <c r="Q27" s="198"/>
      <c r="R27" s="198"/>
      <c r="S27" s="198"/>
    </row>
    <row r="28" spans="2:19" s="352" customFormat="1" x14ac:dyDescent="0.25">
      <c r="B28" s="235" t="s">
        <v>290</v>
      </c>
      <c r="C28" s="235" t="s">
        <v>291</v>
      </c>
      <c r="D28" s="18">
        <v>1000</v>
      </c>
      <c r="E28" s="237">
        <v>4982.7299999999996</v>
      </c>
      <c r="F28" s="237">
        <v>1</v>
      </c>
      <c r="G28" s="237">
        <v>3.8351999999999995</v>
      </c>
      <c r="H28" s="217" t="s">
        <v>292</v>
      </c>
      <c r="I28" s="353"/>
      <c r="J28" s="56"/>
      <c r="K28" s="197"/>
      <c r="L28" s="198"/>
      <c r="O28" s="198"/>
      <c r="P28" s="198"/>
      <c r="Q28" s="198"/>
      <c r="R28" s="198"/>
      <c r="S28" s="198"/>
    </row>
    <row r="29" spans="2:19" s="352" customFormat="1" x14ac:dyDescent="0.25">
      <c r="B29" s="235" t="s">
        <v>778</v>
      </c>
      <c r="C29" s="235" t="s">
        <v>291</v>
      </c>
      <c r="D29" s="18">
        <v>500</v>
      </c>
      <c r="E29" s="237">
        <v>2485.02</v>
      </c>
      <c r="F29" s="237">
        <v>0.5</v>
      </c>
      <c r="G29" s="237">
        <v>3.8600999999999996</v>
      </c>
      <c r="H29" s="217" t="s">
        <v>779</v>
      </c>
      <c r="I29" s="353"/>
      <c r="J29" s="56"/>
      <c r="K29" s="197"/>
      <c r="L29" s="198"/>
      <c r="O29" s="198"/>
      <c r="P29" s="198"/>
      <c r="Q29" s="198"/>
      <c r="R29" s="198"/>
      <c r="S29" s="198"/>
    </row>
    <row r="30" spans="2:19" s="352" customFormat="1" x14ac:dyDescent="0.25">
      <c r="B30" s="223" t="s">
        <v>77</v>
      </c>
      <c r="C30" s="223"/>
      <c r="D30" s="19"/>
      <c r="E30" s="225">
        <f>SUM(E23:E29)</f>
        <v>57242.359999999993</v>
      </c>
      <c r="F30" s="226">
        <f>SUM(F23:F29)</f>
        <v>11.49</v>
      </c>
      <c r="G30" s="234"/>
      <c r="H30" s="217"/>
      <c r="I30" s="353"/>
      <c r="J30" s="56"/>
      <c r="K30" s="197"/>
      <c r="L30" s="198"/>
      <c r="O30" s="198"/>
      <c r="P30" s="198"/>
      <c r="Q30" s="198"/>
      <c r="R30" s="198"/>
      <c r="S30" s="198"/>
    </row>
    <row r="31" spans="2:19" s="352" customFormat="1" x14ac:dyDescent="0.25">
      <c r="B31" s="223" t="s">
        <v>294</v>
      </c>
      <c r="C31" s="235"/>
      <c r="D31" s="18"/>
      <c r="E31" s="237"/>
      <c r="F31" s="237"/>
      <c r="G31" s="237"/>
      <c r="H31" s="230"/>
      <c r="I31" s="353"/>
      <c r="J31" s="56"/>
      <c r="K31" s="197"/>
      <c r="L31" s="198"/>
      <c r="O31" s="198"/>
      <c r="P31" s="198"/>
      <c r="Q31" s="198"/>
      <c r="R31" s="198"/>
      <c r="S31" s="198"/>
    </row>
    <row r="32" spans="2:19" s="352" customFormat="1" x14ac:dyDescent="0.25">
      <c r="B32" s="223" t="s">
        <v>13</v>
      </c>
      <c r="C32" s="235"/>
      <c r="D32" s="18"/>
      <c r="E32" s="237"/>
      <c r="F32" s="237"/>
      <c r="G32" s="237"/>
      <c r="H32" s="230"/>
      <c r="I32" s="353"/>
      <c r="J32" s="56"/>
      <c r="K32" s="197"/>
      <c r="L32" s="198"/>
      <c r="O32" s="198"/>
      <c r="P32" s="198"/>
      <c r="Q32" s="198"/>
      <c r="R32" s="198"/>
      <c r="S32" s="198"/>
    </row>
    <row r="33" spans="2:19" s="352" customFormat="1" x14ac:dyDescent="0.25">
      <c r="B33" s="235" t="s">
        <v>296</v>
      </c>
      <c r="C33" s="235" t="s">
        <v>293</v>
      </c>
      <c r="D33" s="18">
        <v>4000</v>
      </c>
      <c r="E33" s="237">
        <v>19986.3</v>
      </c>
      <c r="F33" s="237">
        <v>4.01</v>
      </c>
      <c r="G33" s="237">
        <v>3.5768</v>
      </c>
      <c r="H33" s="230" t="s">
        <v>297</v>
      </c>
      <c r="I33" s="353"/>
      <c r="J33" s="56"/>
      <c r="K33" s="197"/>
      <c r="L33" s="198"/>
      <c r="O33" s="198"/>
      <c r="P33" s="198"/>
      <c r="Q33" s="198"/>
      <c r="R33" s="198"/>
      <c r="S33" s="198"/>
    </row>
    <row r="34" spans="2:19" s="352" customFormat="1" x14ac:dyDescent="0.25">
      <c r="B34" s="235" t="s">
        <v>298</v>
      </c>
      <c r="C34" s="235" t="s">
        <v>295</v>
      </c>
      <c r="D34" s="18">
        <v>4000</v>
      </c>
      <c r="E34" s="237">
        <v>19926.060000000001</v>
      </c>
      <c r="F34" s="237">
        <v>4</v>
      </c>
      <c r="G34" s="237">
        <v>3.8696999999999995</v>
      </c>
      <c r="H34" s="230" t="s">
        <v>299</v>
      </c>
      <c r="I34" s="353"/>
      <c r="J34" s="56"/>
      <c r="K34" s="197"/>
      <c r="L34" s="198"/>
      <c r="O34" s="198"/>
      <c r="P34" s="198"/>
      <c r="Q34" s="198"/>
      <c r="R34" s="198"/>
      <c r="S34" s="198"/>
    </row>
    <row r="35" spans="2:19" s="352" customFormat="1" x14ac:dyDescent="0.25">
      <c r="B35" s="235" t="s">
        <v>696</v>
      </c>
      <c r="C35" s="235" t="s">
        <v>295</v>
      </c>
      <c r="D35" s="18">
        <v>3500</v>
      </c>
      <c r="E35" s="237">
        <v>17498.36</v>
      </c>
      <c r="F35" s="237">
        <v>3.51</v>
      </c>
      <c r="G35" s="237">
        <v>3.4312999999999998</v>
      </c>
      <c r="H35" s="230" t="s">
        <v>697</v>
      </c>
      <c r="I35" s="353"/>
      <c r="J35" s="56"/>
      <c r="K35" s="197"/>
      <c r="L35" s="198"/>
      <c r="O35" s="198"/>
      <c r="P35" s="198"/>
      <c r="Q35" s="198"/>
      <c r="R35" s="198"/>
      <c r="S35" s="198"/>
    </row>
    <row r="36" spans="2:19" s="352" customFormat="1" x14ac:dyDescent="0.25">
      <c r="B36" s="235" t="s">
        <v>300</v>
      </c>
      <c r="C36" s="235" t="s">
        <v>293</v>
      </c>
      <c r="D36" s="18">
        <v>3000</v>
      </c>
      <c r="E36" s="237">
        <v>14989.08</v>
      </c>
      <c r="F36" s="237">
        <v>3.01</v>
      </c>
      <c r="G36" s="237">
        <v>3.7988</v>
      </c>
      <c r="H36" s="230" t="s">
        <v>301</v>
      </c>
      <c r="I36" s="353"/>
      <c r="J36" s="56"/>
      <c r="K36" s="197"/>
      <c r="L36" s="198"/>
      <c r="O36" s="198"/>
      <c r="P36" s="198"/>
      <c r="Q36" s="198"/>
      <c r="R36" s="198"/>
      <c r="S36" s="198"/>
    </row>
    <row r="37" spans="2:19" s="352" customFormat="1" x14ac:dyDescent="0.25">
      <c r="B37" s="235" t="s">
        <v>692</v>
      </c>
      <c r="C37" s="235" t="s">
        <v>293</v>
      </c>
      <c r="D37" s="18">
        <v>3000</v>
      </c>
      <c r="E37" s="237">
        <v>14897.61</v>
      </c>
      <c r="F37" s="237">
        <v>2.99</v>
      </c>
      <c r="G37" s="237">
        <v>4.3251999999999997</v>
      </c>
      <c r="H37" s="230" t="s">
        <v>693</v>
      </c>
      <c r="I37" s="353"/>
      <c r="J37" s="56"/>
      <c r="K37" s="197"/>
      <c r="L37" s="198"/>
      <c r="O37" s="198"/>
      <c r="P37" s="198"/>
      <c r="Q37" s="198"/>
      <c r="R37" s="198"/>
      <c r="S37" s="198"/>
    </row>
    <row r="38" spans="2:19" s="352" customFormat="1" x14ac:dyDescent="0.25">
      <c r="B38" s="235" t="s">
        <v>304</v>
      </c>
      <c r="C38" s="235" t="s">
        <v>293</v>
      </c>
      <c r="D38" s="18">
        <v>2000</v>
      </c>
      <c r="E38" s="237">
        <v>9951.5400000000009</v>
      </c>
      <c r="F38" s="237">
        <v>2</v>
      </c>
      <c r="G38" s="237">
        <v>4.0400000000000009</v>
      </c>
      <c r="H38" s="230" t="s">
        <v>305</v>
      </c>
      <c r="I38" s="353"/>
      <c r="J38" s="56"/>
      <c r="K38" s="197"/>
      <c r="L38" s="198"/>
      <c r="O38" s="198"/>
      <c r="P38" s="198"/>
      <c r="Q38" s="198"/>
      <c r="R38" s="198"/>
      <c r="S38" s="198"/>
    </row>
    <row r="39" spans="2:19" s="352" customFormat="1" x14ac:dyDescent="0.25">
      <c r="B39" s="235" t="s">
        <v>306</v>
      </c>
      <c r="C39" s="235" t="s">
        <v>293</v>
      </c>
      <c r="D39" s="18">
        <v>2000</v>
      </c>
      <c r="E39" s="237">
        <v>9956.36</v>
      </c>
      <c r="F39" s="237">
        <v>2</v>
      </c>
      <c r="G39" s="237">
        <v>3.9995999999999996</v>
      </c>
      <c r="H39" s="230" t="s">
        <v>307</v>
      </c>
      <c r="I39" s="353"/>
      <c r="J39" s="56"/>
      <c r="K39" s="197"/>
      <c r="L39" s="198"/>
      <c r="O39" s="198"/>
      <c r="P39" s="198"/>
      <c r="Q39" s="198"/>
      <c r="R39" s="198"/>
      <c r="S39" s="198"/>
    </row>
    <row r="40" spans="2:19" s="352" customFormat="1" x14ac:dyDescent="0.25">
      <c r="B40" s="235" t="s">
        <v>728</v>
      </c>
      <c r="C40" s="235" t="s">
        <v>295</v>
      </c>
      <c r="D40" s="18">
        <v>2000</v>
      </c>
      <c r="E40" s="237">
        <v>9964.91</v>
      </c>
      <c r="F40" s="237">
        <v>2</v>
      </c>
      <c r="G40" s="237">
        <v>3.8953999999999995</v>
      </c>
      <c r="H40" s="230" t="s">
        <v>729</v>
      </c>
      <c r="I40" s="353"/>
      <c r="J40" s="56"/>
      <c r="K40" s="197"/>
      <c r="L40" s="198"/>
      <c r="O40" s="198"/>
      <c r="P40" s="198"/>
      <c r="Q40" s="198"/>
      <c r="R40" s="198"/>
      <c r="S40" s="198"/>
    </row>
    <row r="41" spans="2:19" s="352" customFormat="1" x14ac:dyDescent="0.25">
      <c r="B41" s="235" t="s">
        <v>302</v>
      </c>
      <c r="C41" s="235" t="s">
        <v>293</v>
      </c>
      <c r="D41" s="18">
        <v>2000</v>
      </c>
      <c r="E41" s="237">
        <v>9986.02</v>
      </c>
      <c r="F41" s="237">
        <v>2</v>
      </c>
      <c r="G41" s="237">
        <v>3.6498999999999997</v>
      </c>
      <c r="H41" s="230" t="s">
        <v>303</v>
      </c>
      <c r="I41" s="353"/>
      <c r="J41" s="56"/>
      <c r="K41" s="197"/>
      <c r="L41" s="198"/>
      <c r="O41" s="198"/>
      <c r="P41" s="198"/>
      <c r="Q41" s="198"/>
      <c r="R41" s="198"/>
      <c r="S41" s="198"/>
    </row>
    <row r="42" spans="2:19" s="352" customFormat="1" x14ac:dyDescent="0.25">
      <c r="B42" s="235" t="s">
        <v>308</v>
      </c>
      <c r="C42" s="235" t="s">
        <v>293</v>
      </c>
      <c r="D42" s="18">
        <v>2000</v>
      </c>
      <c r="E42" s="237">
        <v>9964.5499999999993</v>
      </c>
      <c r="F42" s="237">
        <v>2</v>
      </c>
      <c r="G42" s="237">
        <v>3.9355000000000002</v>
      </c>
      <c r="H42" s="230" t="s">
        <v>309</v>
      </c>
      <c r="I42" s="353"/>
      <c r="J42" s="56"/>
      <c r="K42" s="197"/>
      <c r="L42" s="198"/>
      <c r="O42" s="198"/>
      <c r="P42" s="198"/>
      <c r="Q42" s="198"/>
      <c r="R42" s="198"/>
      <c r="S42" s="198"/>
    </row>
    <row r="43" spans="2:19" s="352" customFormat="1" x14ac:dyDescent="0.25">
      <c r="B43" s="235" t="s">
        <v>310</v>
      </c>
      <c r="C43" s="235" t="s">
        <v>293</v>
      </c>
      <c r="D43" s="18">
        <v>2000</v>
      </c>
      <c r="E43" s="237">
        <v>9948.84</v>
      </c>
      <c r="F43" s="237">
        <v>2</v>
      </c>
      <c r="G43" s="237">
        <v>4.3654000000000002</v>
      </c>
      <c r="H43" s="230" t="s">
        <v>311</v>
      </c>
      <c r="I43" s="353"/>
      <c r="J43" s="56"/>
      <c r="K43" s="197"/>
      <c r="L43" s="198"/>
      <c r="O43" s="198"/>
      <c r="P43" s="198"/>
      <c r="Q43" s="198"/>
      <c r="R43" s="198"/>
      <c r="S43" s="198"/>
    </row>
    <row r="44" spans="2:19" s="352" customFormat="1" x14ac:dyDescent="0.25">
      <c r="B44" s="235" t="s">
        <v>694</v>
      </c>
      <c r="C44" s="235" t="s">
        <v>293</v>
      </c>
      <c r="D44" s="18">
        <v>2000</v>
      </c>
      <c r="E44" s="237">
        <v>9990.64</v>
      </c>
      <c r="F44" s="237">
        <v>2</v>
      </c>
      <c r="G44" s="237">
        <v>3.7995999999999994</v>
      </c>
      <c r="H44" s="230" t="s">
        <v>695</v>
      </c>
      <c r="I44" s="353"/>
      <c r="J44" s="56"/>
      <c r="K44" s="197"/>
      <c r="L44" s="198"/>
      <c r="O44" s="198"/>
      <c r="P44" s="198"/>
      <c r="Q44" s="198"/>
      <c r="R44" s="198"/>
      <c r="S44" s="198"/>
    </row>
    <row r="45" spans="2:19" s="352" customFormat="1" x14ac:dyDescent="0.25">
      <c r="B45" s="235" t="s">
        <v>780</v>
      </c>
      <c r="C45" s="235" t="s">
        <v>295</v>
      </c>
      <c r="D45" s="18">
        <v>2000</v>
      </c>
      <c r="E45" s="237">
        <v>9947.93</v>
      </c>
      <c r="F45" s="237">
        <v>2</v>
      </c>
      <c r="G45" s="237">
        <v>4.0648999999999997</v>
      </c>
      <c r="H45" s="230" t="s">
        <v>730</v>
      </c>
      <c r="I45" s="353"/>
      <c r="J45" s="56"/>
      <c r="K45" s="197"/>
      <c r="L45" s="198"/>
      <c r="O45" s="198"/>
      <c r="P45" s="198"/>
      <c r="Q45" s="198"/>
      <c r="R45" s="198"/>
      <c r="S45" s="198"/>
    </row>
    <row r="46" spans="2:19" s="352" customFormat="1" x14ac:dyDescent="0.25">
      <c r="B46" s="235" t="s">
        <v>781</v>
      </c>
      <c r="C46" s="235" t="s">
        <v>293</v>
      </c>
      <c r="D46" s="18">
        <v>2000</v>
      </c>
      <c r="E46" s="237">
        <v>9897.89</v>
      </c>
      <c r="F46" s="237">
        <v>1.99</v>
      </c>
      <c r="G46" s="237">
        <v>4.43</v>
      </c>
      <c r="H46" s="230" t="s">
        <v>782</v>
      </c>
      <c r="I46" s="353"/>
      <c r="J46" s="56"/>
      <c r="K46" s="197"/>
      <c r="L46" s="198"/>
      <c r="O46" s="198"/>
      <c r="P46" s="198"/>
      <c r="Q46" s="198"/>
      <c r="R46" s="198"/>
      <c r="S46" s="198"/>
    </row>
    <row r="47" spans="2:19" s="352" customFormat="1" x14ac:dyDescent="0.25">
      <c r="B47" s="235" t="s">
        <v>783</v>
      </c>
      <c r="C47" s="235" t="s">
        <v>293</v>
      </c>
      <c r="D47" s="18">
        <v>2000</v>
      </c>
      <c r="E47" s="237">
        <v>9941.92</v>
      </c>
      <c r="F47" s="237">
        <v>1.99</v>
      </c>
      <c r="G47" s="237">
        <v>4.2645999999999997</v>
      </c>
      <c r="H47" s="230" t="s">
        <v>784</v>
      </c>
      <c r="I47" s="353"/>
      <c r="J47" s="56"/>
      <c r="K47" s="197"/>
      <c r="L47" s="198"/>
      <c r="O47" s="198"/>
      <c r="P47" s="198"/>
      <c r="Q47" s="198"/>
      <c r="R47" s="198"/>
      <c r="S47" s="198"/>
    </row>
    <row r="48" spans="2:19" s="352" customFormat="1" x14ac:dyDescent="0.25">
      <c r="B48" s="235" t="s">
        <v>731</v>
      </c>
      <c r="C48" s="235" t="s">
        <v>293</v>
      </c>
      <c r="D48" s="18">
        <v>1700</v>
      </c>
      <c r="E48" s="237">
        <v>8442.08</v>
      </c>
      <c r="F48" s="237">
        <v>1.69</v>
      </c>
      <c r="G48" s="237">
        <v>3.9751999999999996</v>
      </c>
      <c r="H48" s="230" t="s">
        <v>732</v>
      </c>
      <c r="I48" s="353"/>
      <c r="J48" s="56"/>
      <c r="K48" s="197"/>
      <c r="L48" s="198"/>
      <c r="O48" s="198"/>
      <c r="P48" s="198"/>
      <c r="Q48" s="198"/>
      <c r="R48" s="198"/>
      <c r="S48" s="198"/>
    </row>
    <row r="49" spans="2:19" s="352" customFormat="1" x14ac:dyDescent="0.25">
      <c r="B49" s="235" t="s">
        <v>785</v>
      </c>
      <c r="C49" s="235" t="s">
        <v>293</v>
      </c>
      <c r="D49" s="18">
        <v>1500</v>
      </c>
      <c r="E49" s="237">
        <v>7442.39</v>
      </c>
      <c r="F49" s="237">
        <v>1.49</v>
      </c>
      <c r="G49" s="237">
        <v>3.9800000000000004</v>
      </c>
      <c r="H49" s="230" t="s">
        <v>733</v>
      </c>
      <c r="I49" s="353"/>
      <c r="J49" s="56"/>
      <c r="K49" s="197"/>
      <c r="L49" s="198"/>
      <c r="O49" s="198"/>
      <c r="P49" s="198"/>
      <c r="Q49" s="198"/>
      <c r="R49" s="198"/>
      <c r="S49" s="198"/>
    </row>
    <row r="50" spans="2:19" s="352" customFormat="1" x14ac:dyDescent="0.25">
      <c r="B50" s="235" t="s">
        <v>312</v>
      </c>
      <c r="C50" s="235" t="s">
        <v>293</v>
      </c>
      <c r="D50" s="18">
        <v>1000</v>
      </c>
      <c r="E50" s="237">
        <v>5000</v>
      </c>
      <c r="F50" s="237">
        <v>1</v>
      </c>
      <c r="G50" s="237">
        <v>4.0251999999999999</v>
      </c>
      <c r="H50" s="230" t="s">
        <v>313</v>
      </c>
      <c r="I50" s="353"/>
      <c r="J50" s="56"/>
      <c r="K50" s="197"/>
      <c r="L50" s="198"/>
      <c r="O50" s="198"/>
      <c r="P50" s="198"/>
      <c r="Q50" s="198"/>
      <c r="R50" s="198"/>
      <c r="S50" s="198"/>
    </row>
    <row r="51" spans="2:19" s="352" customFormat="1" x14ac:dyDescent="0.25">
      <c r="B51" s="235" t="s">
        <v>734</v>
      </c>
      <c r="C51" s="235" t="s">
        <v>293</v>
      </c>
      <c r="D51" s="18">
        <v>1000</v>
      </c>
      <c r="E51" s="237">
        <v>4958.9399999999996</v>
      </c>
      <c r="F51" s="237">
        <v>0.99</v>
      </c>
      <c r="G51" s="237">
        <v>4.38</v>
      </c>
      <c r="H51" s="230" t="s">
        <v>735</v>
      </c>
      <c r="I51" s="353"/>
      <c r="J51" s="56"/>
      <c r="K51" s="197"/>
      <c r="L51" s="198"/>
      <c r="O51" s="198"/>
      <c r="P51" s="198"/>
      <c r="Q51" s="198"/>
      <c r="R51" s="198"/>
      <c r="S51" s="198"/>
    </row>
    <row r="52" spans="2:19" s="352" customFormat="1" x14ac:dyDescent="0.25">
      <c r="B52" s="223" t="s">
        <v>77</v>
      </c>
      <c r="C52" s="223"/>
      <c r="D52" s="19"/>
      <c r="E52" s="225">
        <f>SUM(E33:E51)</f>
        <v>212691.42000000004</v>
      </c>
      <c r="F52" s="225">
        <f>SUM(F33:F51)</f>
        <v>42.67</v>
      </c>
      <c r="G52" s="234"/>
      <c r="H52" s="217"/>
      <c r="I52" s="353"/>
      <c r="J52" s="56"/>
      <c r="K52" s="197"/>
      <c r="L52" s="198"/>
      <c r="N52" s="198"/>
      <c r="O52" s="198"/>
      <c r="P52" s="198"/>
      <c r="Q52" s="198"/>
      <c r="R52" s="198"/>
      <c r="S52" s="198"/>
    </row>
    <row r="53" spans="2:19" s="352" customFormat="1" x14ac:dyDescent="0.25">
      <c r="B53" s="199" t="s">
        <v>83</v>
      </c>
      <c r="C53" s="199"/>
      <c r="D53" s="276"/>
      <c r="E53" s="234"/>
      <c r="F53" s="234"/>
      <c r="G53" s="9"/>
      <c r="H53" s="230"/>
      <c r="I53" s="6"/>
      <c r="J53" s="56"/>
      <c r="K53" s="197"/>
    </row>
    <row r="54" spans="2:19" s="352" customFormat="1" x14ac:dyDescent="0.25">
      <c r="B54" s="220" t="s">
        <v>314</v>
      </c>
      <c r="C54" s="220" t="s">
        <v>88</v>
      </c>
      <c r="D54" s="354">
        <v>15000000</v>
      </c>
      <c r="E54" s="237">
        <v>14988.83</v>
      </c>
      <c r="F54" s="237">
        <v>3.01</v>
      </c>
      <c r="G54" s="11">
        <v>3.4015999999999997</v>
      </c>
      <c r="H54" s="230" t="s">
        <v>315</v>
      </c>
      <c r="I54" s="6"/>
      <c r="J54" s="56"/>
      <c r="K54" s="197"/>
    </row>
    <row r="55" spans="2:19" s="352" customFormat="1" x14ac:dyDescent="0.25">
      <c r="B55" s="220" t="s">
        <v>316</v>
      </c>
      <c r="C55" s="220" t="s">
        <v>88</v>
      </c>
      <c r="D55" s="354">
        <v>15000000</v>
      </c>
      <c r="E55" s="237">
        <v>14946.93</v>
      </c>
      <c r="F55" s="237">
        <v>3</v>
      </c>
      <c r="G55" s="11">
        <v>3.5998999999999994</v>
      </c>
      <c r="H55" s="230" t="s">
        <v>317</v>
      </c>
      <c r="I55" s="6"/>
      <c r="J55" s="56"/>
      <c r="K55" s="197"/>
    </row>
    <row r="56" spans="2:19" s="352" customFormat="1" x14ac:dyDescent="0.25">
      <c r="B56" s="220" t="s">
        <v>698</v>
      </c>
      <c r="C56" s="220" t="s">
        <v>88</v>
      </c>
      <c r="D56" s="354">
        <v>15000000</v>
      </c>
      <c r="E56" s="237">
        <v>14924.57</v>
      </c>
      <c r="F56" s="237">
        <v>2.99</v>
      </c>
      <c r="G56" s="11">
        <v>3.6900999999999997</v>
      </c>
      <c r="H56" s="230" t="s">
        <v>699</v>
      </c>
      <c r="I56" s="6"/>
      <c r="J56" s="56"/>
      <c r="K56" s="197"/>
    </row>
    <row r="57" spans="2:19" s="352" customFormat="1" x14ac:dyDescent="0.25">
      <c r="B57" s="220" t="s">
        <v>786</v>
      </c>
      <c r="C57" s="220" t="s">
        <v>88</v>
      </c>
      <c r="D57" s="354">
        <v>10000000</v>
      </c>
      <c r="E57" s="237">
        <v>9928.06</v>
      </c>
      <c r="F57" s="237">
        <v>1.99</v>
      </c>
      <c r="G57" s="11">
        <v>3.7250999999999999</v>
      </c>
      <c r="H57" s="230" t="s">
        <v>787</v>
      </c>
      <c r="I57" s="6"/>
      <c r="J57" s="56"/>
      <c r="K57" s="197"/>
    </row>
    <row r="58" spans="2:19" s="352" customFormat="1" x14ac:dyDescent="0.25">
      <c r="B58" s="220" t="s">
        <v>736</v>
      </c>
      <c r="C58" s="220" t="s">
        <v>88</v>
      </c>
      <c r="D58" s="354">
        <v>500000</v>
      </c>
      <c r="E58" s="237">
        <v>497.89</v>
      </c>
      <c r="F58" s="237">
        <v>0.1</v>
      </c>
      <c r="G58" s="11">
        <v>3.5997999999999997</v>
      </c>
      <c r="H58" s="230" t="s">
        <v>737</v>
      </c>
      <c r="I58" s="6"/>
      <c r="J58" s="56"/>
      <c r="K58" s="197"/>
    </row>
    <row r="59" spans="2:19" s="352" customFormat="1" x14ac:dyDescent="0.25">
      <c r="B59" s="199" t="s">
        <v>77</v>
      </c>
      <c r="C59" s="199"/>
      <c r="D59" s="276"/>
      <c r="E59" s="225">
        <f>SUM(E54:E58)</f>
        <v>55286.28</v>
      </c>
      <c r="F59" s="225">
        <f>SUM(F54:F58)</f>
        <v>11.09</v>
      </c>
      <c r="G59" s="9"/>
      <c r="H59" s="230"/>
      <c r="I59" s="6"/>
      <c r="J59" s="56"/>
      <c r="K59" s="197"/>
    </row>
    <row r="60" spans="2:19" s="352" customFormat="1" x14ac:dyDescent="0.25">
      <c r="B60" s="223" t="s">
        <v>99</v>
      </c>
      <c r="C60" s="235"/>
      <c r="D60" s="259"/>
      <c r="E60" s="237">
        <v>124102.02</v>
      </c>
      <c r="F60" s="355">
        <v>24.9</v>
      </c>
      <c r="G60" s="356"/>
      <c r="H60" s="217"/>
      <c r="I60" s="6"/>
      <c r="J60" s="56"/>
      <c r="K60" s="246"/>
    </row>
    <row r="61" spans="2:19" s="352" customFormat="1" x14ac:dyDescent="0.25">
      <c r="B61" s="223" t="s">
        <v>100</v>
      </c>
      <c r="C61" s="235"/>
      <c r="D61" s="259"/>
      <c r="E61" s="237">
        <v>-19024.250000000058</v>
      </c>
      <c r="F61" s="355">
        <v>-3.83</v>
      </c>
      <c r="G61" s="58"/>
      <c r="H61" s="217"/>
      <c r="I61" s="6"/>
      <c r="J61" s="56"/>
      <c r="K61" s="246"/>
    </row>
    <row r="62" spans="2:19" s="352" customFormat="1" x14ac:dyDescent="0.25">
      <c r="B62" s="251" t="s">
        <v>101</v>
      </c>
      <c r="C62" s="251"/>
      <c r="D62" s="262"/>
      <c r="E62" s="253">
        <f>+E61+E60+E59+E52+E15+E30+E20</f>
        <v>498492.41</v>
      </c>
      <c r="F62" s="253">
        <f>+F61+F60+F59+F52+F15+F30+F20</f>
        <v>99.999999999999986</v>
      </c>
      <c r="G62" s="357"/>
      <c r="H62" s="263"/>
      <c r="I62" s="6"/>
      <c r="J62" s="56"/>
      <c r="K62" s="246"/>
    </row>
    <row r="63" spans="2:19" s="352" customFormat="1" x14ac:dyDescent="0.25">
      <c r="B63" s="43" t="s">
        <v>102</v>
      </c>
      <c r="C63" s="304"/>
      <c r="D63" s="305"/>
      <c r="E63" s="306"/>
      <c r="F63" s="358"/>
      <c r="G63" s="358"/>
      <c r="H63" s="54"/>
      <c r="I63" s="197"/>
      <c r="J63" s="197"/>
      <c r="K63" s="197"/>
    </row>
    <row r="64" spans="2:19" s="352" customFormat="1" ht="14.25" customHeight="1" x14ac:dyDescent="0.25">
      <c r="B64" s="505" t="s">
        <v>103</v>
      </c>
      <c r="C64" s="506"/>
      <c r="D64" s="506"/>
      <c r="E64" s="506"/>
      <c r="F64" s="506"/>
      <c r="G64" s="506"/>
      <c r="H64" s="507"/>
      <c r="I64" s="197"/>
      <c r="J64" s="197"/>
      <c r="K64" s="197"/>
    </row>
    <row r="65" spans="1:256" s="352" customFormat="1" ht="14.25" customHeight="1" x14ac:dyDescent="0.25">
      <c r="A65" s="16"/>
      <c r="B65" s="16" t="s">
        <v>104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352" customFormat="1" ht="14.25" customHeight="1" x14ac:dyDescent="0.25">
      <c r="B66" s="475" t="s">
        <v>105</v>
      </c>
      <c r="C66" s="483"/>
      <c r="D66" s="483"/>
      <c r="E66" s="483"/>
      <c r="F66" s="483"/>
      <c r="G66" s="483"/>
      <c r="H66" s="484"/>
      <c r="I66" s="197"/>
      <c r="J66" s="197"/>
      <c r="K66" s="197"/>
    </row>
    <row r="67" spans="1:256" s="352" customFormat="1" ht="14.25" customHeight="1" x14ac:dyDescent="0.25">
      <c r="B67" s="482"/>
      <c r="C67" s="483"/>
      <c r="D67" s="483"/>
      <c r="E67" s="483"/>
      <c r="F67" s="483"/>
      <c r="G67" s="483"/>
      <c r="H67" s="484"/>
      <c r="I67" s="197"/>
      <c r="J67" s="197"/>
      <c r="K67" s="197"/>
    </row>
  </sheetData>
  <mergeCells count="3">
    <mergeCell ref="B1:H1"/>
    <mergeCell ref="B2:H2"/>
    <mergeCell ref="B64:H64"/>
  </mergeCells>
  <pageMargins left="1.48" right="0.7" top="0.38" bottom="0.52" header="0.3" footer="0.3"/>
  <pageSetup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6" hidden="1" customWidth="1"/>
    <col min="2" max="2" width="81.85546875" style="16" customWidth="1"/>
    <col min="3" max="3" width="18.28515625" style="16" customWidth="1"/>
    <col min="4" max="4" width="15.7109375" style="16" customWidth="1"/>
    <col min="5" max="5" width="25" style="16" customWidth="1"/>
    <col min="6" max="7" width="15.42578125" style="16" customWidth="1"/>
    <col min="8" max="8" width="16.42578125" style="17" customWidth="1"/>
    <col min="9" max="9" width="15.140625" style="197" bestFit="1" customWidth="1"/>
    <col min="10" max="10" width="16.5703125" style="198" bestFit="1" customWidth="1"/>
    <col min="11" max="11" width="10" style="16" bestFit="1" customWidth="1"/>
    <col min="12" max="12" width="9.140625" style="16"/>
    <col min="13" max="13" width="22.140625" style="16" bestFit="1" customWidth="1"/>
    <col min="14" max="256" width="9.140625" style="16"/>
    <col min="257" max="257" width="0" style="16" hidden="1" customWidth="1"/>
    <col min="258" max="258" width="81.85546875" style="16" customWidth="1"/>
    <col min="259" max="259" width="18.28515625" style="16" customWidth="1"/>
    <col min="260" max="260" width="15.7109375" style="16" customWidth="1"/>
    <col min="261" max="261" width="25" style="16" customWidth="1"/>
    <col min="262" max="263" width="15.42578125" style="16" customWidth="1"/>
    <col min="264" max="264" width="16.42578125" style="16" customWidth="1"/>
    <col min="265" max="265" width="15.140625" style="16" bestFit="1" customWidth="1"/>
    <col min="266" max="266" width="16.5703125" style="16" bestFit="1" customWidth="1"/>
    <col min="267" max="267" width="10" style="16" bestFit="1" customWidth="1"/>
    <col min="268" max="268" width="9.140625" style="16"/>
    <col min="269" max="269" width="22.140625" style="16" bestFit="1" customWidth="1"/>
    <col min="270" max="512" width="9.140625" style="16"/>
    <col min="513" max="513" width="0" style="16" hidden="1" customWidth="1"/>
    <col min="514" max="514" width="81.85546875" style="16" customWidth="1"/>
    <col min="515" max="515" width="18.28515625" style="16" customWidth="1"/>
    <col min="516" max="516" width="15.7109375" style="16" customWidth="1"/>
    <col min="517" max="517" width="25" style="16" customWidth="1"/>
    <col min="518" max="519" width="15.42578125" style="16" customWidth="1"/>
    <col min="520" max="520" width="16.42578125" style="16" customWidth="1"/>
    <col min="521" max="521" width="15.140625" style="16" bestFit="1" customWidth="1"/>
    <col min="522" max="522" width="16.5703125" style="16" bestFit="1" customWidth="1"/>
    <col min="523" max="523" width="10" style="16" bestFit="1" customWidth="1"/>
    <col min="524" max="524" width="9.140625" style="16"/>
    <col min="525" max="525" width="22.140625" style="16" bestFit="1" customWidth="1"/>
    <col min="526" max="768" width="9.140625" style="16"/>
    <col min="769" max="769" width="0" style="16" hidden="1" customWidth="1"/>
    <col min="770" max="770" width="81.85546875" style="16" customWidth="1"/>
    <col min="771" max="771" width="18.28515625" style="16" customWidth="1"/>
    <col min="772" max="772" width="15.7109375" style="16" customWidth="1"/>
    <col min="773" max="773" width="25" style="16" customWidth="1"/>
    <col min="774" max="775" width="15.42578125" style="16" customWidth="1"/>
    <col min="776" max="776" width="16.42578125" style="16" customWidth="1"/>
    <col min="777" max="777" width="15.140625" style="16" bestFit="1" customWidth="1"/>
    <col min="778" max="778" width="16.5703125" style="16" bestFit="1" customWidth="1"/>
    <col min="779" max="779" width="10" style="16" bestFit="1" customWidth="1"/>
    <col min="780" max="780" width="9.140625" style="16"/>
    <col min="781" max="781" width="22.140625" style="16" bestFit="1" customWidth="1"/>
    <col min="782" max="1024" width="9.140625" style="16"/>
    <col min="1025" max="1025" width="0" style="16" hidden="1" customWidth="1"/>
    <col min="1026" max="1026" width="81.85546875" style="16" customWidth="1"/>
    <col min="1027" max="1027" width="18.28515625" style="16" customWidth="1"/>
    <col min="1028" max="1028" width="15.7109375" style="16" customWidth="1"/>
    <col min="1029" max="1029" width="25" style="16" customWidth="1"/>
    <col min="1030" max="1031" width="15.42578125" style="16" customWidth="1"/>
    <col min="1032" max="1032" width="16.42578125" style="16" customWidth="1"/>
    <col min="1033" max="1033" width="15.140625" style="16" bestFit="1" customWidth="1"/>
    <col min="1034" max="1034" width="16.5703125" style="16" bestFit="1" customWidth="1"/>
    <col min="1035" max="1035" width="10" style="16" bestFit="1" customWidth="1"/>
    <col min="1036" max="1036" width="9.140625" style="16"/>
    <col min="1037" max="1037" width="22.140625" style="16" bestFit="1" customWidth="1"/>
    <col min="1038" max="1280" width="9.140625" style="16"/>
    <col min="1281" max="1281" width="0" style="16" hidden="1" customWidth="1"/>
    <col min="1282" max="1282" width="81.85546875" style="16" customWidth="1"/>
    <col min="1283" max="1283" width="18.28515625" style="16" customWidth="1"/>
    <col min="1284" max="1284" width="15.7109375" style="16" customWidth="1"/>
    <col min="1285" max="1285" width="25" style="16" customWidth="1"/>
    <col min="1286" max="1287" width="15.42578125" style="16" customWidth="1"/>
    <col min="1288" max="1288" width="16.42578125" style="16" customWidth="1"/>
    <col min="1289" max="1289" width="15.140625" style="16" bestFit="1" customWidth="1"/>
    <col min="1290" max="1290" width="16.5703125" style="16" bestFit="1" customWidth="1"/>
    <col min="1291" max="1291" width="10" style="16" bestFit="1" customWidth="1"/>
    <col min="1292" max="1292" width="9.140625" style="16"/>
    <col min="1293" max="1293" width="22.140625" style="16" bestFit="1" customWidth="1"/>
    <col min="1294" max="1536" width="9.140625" style="16"/>
    <col min="1537" max="1537" width="0" style="16" hidden="1" customWidth="1"/>
    <col min="1538" max="1538" width="81.85546875" style="16" customWidth="1"/>
    <col min="1539" max="1539" width="18.28515625" style="16" customWidth="1"/>
    <col min="1540" max="1540" width="15.7109375" style="16" customWidth="1"/>
    <col min="1541" max="1541" width="25" style="16" customWidth="1"/>
    <col min="1542" max="1543" width="15.42578125" style="16" customWidth="1"/>
    <col min="1544" max="1544" width="16.42578125" style="16" customWidth="1"/>
    <col min="1545" max="1545" width="15.140625" style="16" bestFit="1" customWidth="1"/>
    <col min="1546" max="1546" width="16.5703125" style="16" bestFit="1" customWidth="1"/>
    <col min="1547" max="1547" width="10" style="16" bestFit="1" customWidth="1"/>
    <col min="1548" max="1548" width="9.140625" style="16"/>
    <col min="1549" max="1549" width="22.140625" style="16" bestFit="1" customWidth="1"/>
    <col min="1550" max="1792" width="9.140625" style="16"/>
    <col min="1793" max="1793" width="0" style="16" hidden="1" customWidth="1"/>
    <col min="1794" max="1794" width="81.85546875" style="16" customWidth="1"/>
    <col min="1795" max="1795" width="18.28515625" style="16" customWidth="1"/>
    <col min="1796" max="1796" width="15.7109375" style="16" customWidth="1"/>
    <col min="1797" max="1797" width="25" style="16" customWidth="1"/>
    <col min="1798" max="1799" width="15.42578125" style="16" customWidth="1"/>
    <col min="1800" max="1800" width="16.42578125" style="16" customWidth="1"/>
    <col min="1801" max="1801" width="15.140625" style="16" bestFit="1" customWidth="1"/>
    <col min="1802" max="1802" width="16.5703125" style="16" bestFit="1" customWidth="1"/>
    <col min="1803" max="1803" width="10" style="16" bestFit="1" customWidth="1"/>
    <col min="1804" max="1804" width="9.140625" style="16"/>
    <col min="1805" max="1805" width="22.140625" style="16" bestFit="1" customWidth="1"/>
    <col min="1806" max="2048" width="9.140625" style="16"/>
    <col min="2049" max="2049" width="0" style="16" hidden="1" customWidth="1"/>
    <col min="2050" max="2050" width="81.85546875" style="16" customWidth="1"/>
    <col min="2051" max="2051" width="18.28515625" style="16" customWidth="1"/>
    <col min="2052" max="2052" width="15.7109375" style="16" customWidth="1"/>
    <col min="2053" max="2053" width="25" style="16" customWidth="1"/>
    <col min="2054" max="2055" width="15.42578125" style="16" customWidth="1"/>
    <col min="2056" max="2056" width="16.42578125" style="16" customWidth="1"/>
    <col min="2057" max="2057" width="15.140625" style="16" bestFit="1" customWidth="1"/>
    <col min="2058" max="2058" width="16.5703125" style="16" bestFit="1" customWidth="1"/>
    <col min="2059" max="2059" width="10" style="16" bestFit="1" customWidth="1"/>
    <col min="2060" max="2060" width="9.140625" style="16"/>
    <col min="2061" max="2061" width="22.140625" style="16" bestFit="1" customWidth="1"/>
    <col min="2062" max="2304" width="9.140625" style="16"/>
    <col min="2305" max="2305" width="0" style="16" hidden="1" customWidth="1"/>
    <col min="2306" max="2306" width="81.85546875" style="16" customWidth="1"/>
    <col min="2307" max="2307" width="18.28515625" style="16" customWidth="1"/>
    <col min="2308" max="2308" width="15.7109375" style="16" customWidth="1"/>
    <col min="2309" max="2309" width="25" style="16" customWidth="1"/>
    <col min="2310" max="2311" width="15.42578125" style="16" customWidth="1"/>
    <col min="2312" max="2312" width="16.42578125" style="16" customWidth="1"/>
    <col min="2313" max="2313" width="15.140625" style="16" bestFit="1" customWidth="1"/>
    <col min="2314" max="2314" width="16.5703125" style="16" bestFit="1" customWidth="1"/>
    <col min="2315" max="2315" width="10" style="16" bestFit="1" customWidth="1"/>
    <col min="2316" max="2316" width="9.140625" style="16"/>
    <col min="2317" max="2317" width="22.140625" style="16" bestFit="1" customWidth="1"/>
    <col min="2318" max="2560" width="9.140625" style="16"/>
    <col min="2561" max="2561" width="0" style="16" hidden="1" customWidth="1"/>
    <col min="2562" max="2562" width="81.85546875" style="16" customWidth="1"/>
    <col min="2563" max="2563" width="18.28515625" style="16" customWidth="1"/>
    <col min="2564" max="2564" width="15.7109375" style="16" customWidth="1"/>
    <col min="2565" max="2565" width="25" style="16" customWidth="1"/>
    <col min="2566" max="2567" width="15.42578125" style="16" customWidth="1"/>
    <col min="2568" max="2568" width="16.42578125" style="16" customWidth="1"/>
    <col min="2569" max="2569" width="15.140625" style="16" bestFit="1" customWidth="1"/>
    <col min="2570" max="2570" width="16.5703125" style="16" bestFit="1" customWidth="1"/>
    <col min="2571" max="2571" width="10" style="16" bestFit="1" customWidth="1"/>
    <col min="2572" max="2572" width="9.140625" style="16"/>
    <col min="2573" max="2573" width="22.140625" style="16" bestFit="1" customWidth="1"/>
    <col min="2574" max="2816" width="9.140625" style="16"/>
    <col min="2817" max="2817" width="0" style="16" hidden="1" customWidth="1"/>
    <col min="2818" max="2818" width="81.85546875" style="16" customWidth="1"/>
    <col min="2819" max="2819" width="18.28515625" style="16" customWidth="1"/>
    <col min="2820" max="2820" width="15.7109375" style="16" customWidth="1"/>
    <col min="2821" max="2821" width="25" style="16" customWidth="1"/>
    <col min="2822" max="2823" width="15.42578125" style="16" customWidth="1"/>
    <col min="2824" max="2824" width="16.42578125" style="16" customWidth="1"/>
    <col min="2825" max="2825" width="15.140625" style="16" bestFit="1" customWidth="1"/>
    <col min="2826" max="2826" width="16.5703125" style="16" bestFit="1" customWidth="1"/>
    <col min="2827" max="2827" width="10" style="16" bestFit="1" customWidth="1"/>
    <col min="2828" max="2828" width="9.140625" style="16"/>
    <col min="2829" max="2829" width="22.140625" style="16" bestFit="1" customWidth="1"/>
    <col min="2830" max="3072" width="9.140625" style="16"/>
    <col min="3073" max="3073" width="0" style="16" hidden="1" customWidth="1"/>
    <col min="3074" max="3074" width="81.85546875" style="16" customWidth="1"/>
    <col min="3075" max="3075" width="18.28515625" style="16" customWidth="1"/>
    <col min="3076" max="3076" width="15.7109375" style="16" customWidth="1"/>
    <col min="3077" max="3077" width="25" style="16" customWidth="1"/>
    <col min="3078" max="3079" width="15.42578125" style="16" customWidth="1"/>
    <col min="3080" max="3080" width="16.42578125" style="16" customWidth="1"/>
    <col min="3081" max="3081" width="15.140625" style="16" bestFit="1" customWidth="1"/>
    <col min="3082" max="3082" width="16.5703125" style="16" bestFit="1" customWidth="1"/>
    <col min="3083" max="3083" width="10" style="16" bestFit="1" customWidth="1"/>
    <col min="3084" max="3084" width="9.140625" style="16"/>
    <col min="3085" max="3085" width="22.140625" style="16" bestFit="1" customWidth="1"/>
    <col min="3086" max="3328" width="9.140625" style="16"/>
    <col min="3329" max="3329" width="0" style="16" hidden="1" customWidth="1"/>
    <col min="3330" max="3330" width="81.85546875" style="16" customWidth="1"/>
    <col min="3331" max="3331" width="18.28515625" style="16" customWidth="1"/>
    <col min="3332" max="3332" width="15.7109375" style="16" customWidth="1"/>
    <col min="3333" max="3333" width="25" style="16" customWidth="1"/>
    <col min="3334" max="3335" width="15.42578125" style="16" customWidth="1"/>
    <col min="3336" max="3336" width="16.42578125" style="16" customWidth="1"/>
    <col min="3337" max="3337" width="15.140625" style="16" bestFit="1" customWidth="1"/>
    <col min="3338" max="3338" width="16.5703125" style="16" bestFit="1" customWidth="1"/>
    <col min="3339" max="3339" width="10" style="16" bestFit="1" customWidth="1"/>
    <col min="3340" max="3340" width="9.140625" style="16"/>
    <col min="3341" max="3341" width="22.140625" style="16" bestFit="1" customWidth="1"/>
    <col min="3342" max="3584" width="9.140625" style="16"/>
    <col min="3585" max="3585" width="0" style="16" hidden="1" customWidth="1"/>
    <col min="3586" max="3586" width="81.85546875" style="16" customWidth="1"/>
    <col min="3587" max="3587" width="18.28515625" style="16" customWidth="1"/>
    <col min="3588" max="3588" width="15.7109375" style="16" customWidth="1"/>
    <col min="3589" max="3589" width="25" style="16" customWidth="1"/>
    <col min="3590" max="3591" width="15.42578125" style="16" customWidth="1"/>
    <col min="3592" max="3592" width="16.42578125" style="16" customWidth="1"/>
    <col min="3593" max="3593" width="15.140625" style="16" bestFit="1" customWidth="1"/>
    <col min="3594" max="3594" width="16.5703125" style="16" bestFit="1" customWidth="1"/>
    <col min="3595" max="3595" width="10" style="16" bestFit="1" customWidth="1"/>
    <col min="3596" max="3596" width="9.140625" style="16"/>
    <col min="3597" max="3597" width="22.140625" style="16" bestFit="1" customWidth="1"/>
    <col min="3598" max="3840" width="9.140625" style="16"/>
    <col min="3841" max="3841" width="0" style="16" hidden="1" customWidth="1"/>
    <col min="3842" max="3842" width="81.85546875" style="16" customWidth="1"/>
    <col min="3843" max="3843" width="18.28515625" style="16" customWidth="1"/>
    <col min="3844" max="3844" width="15.7109375" style="16" customWidth="1"/>
    <col min="3845" max="3845" width="25" style="16" customWidth="1"/>
    <col min="3846" max="3847" width="15.42578125" style="16" customWidth="1"/>
    <col min="3848" max="3848" width="16.42578125" style="16" customWidth="1"/>
    <col min="3849" max="3849" width="15.140625" style="16" bestFit="1" customWidth="1"/>
    <col min="3850" max="3850" width="16.5703125" style="16" bestFit="1" customWidth="1"/>
    <col min="3851" max="3851" width="10" style="16" bestFit="1" customWidth="1"/>
    <col min="3852" max="3852" width="9.140625" style="16"/>
    <col min="3853" max="3853" width="22.140625" style="16" bestFit="1" customWidth="1"/>
    <col min="3854" max="4096" width="9.140625" style="16"/>
    <col min="4097" max="4097" width="0" style="16" hidden="1" customWidth="1"/>
    <col min="4098" max="4098" width="81.85546875" style="16" customWidth="1"/>
    <col min="4099" max="4099" width="18.28515625" style="16" customWidth="1"/>
    <col min="4100" max="4100" width="15.7109375" style="16" customWidth="1"/>
    <col min="4101" max="4101" width="25" style="16" customWidth="1"/>
    <col min="4102" max="4103" width="15.42578125" style="16" customWidth="1"/>
    <col min="4104" max="4104" width="16.42578125" style="16" customWidth="1"/>
    <col min="4105" max="4105" width="15.140625" style="16" bestFit="1" customWidth="1"/>
    <col min="4106" max="4106" width="16.5703125" style="16" bestFit="1" customWidth="1"/>
    <col min="4107" max="4107" width="10" style="16" bestFit="1" customWidth="1"/>
    <col min="4108" max="4108" width="9.140625" style="16"/>
    <col min="4109" max="4109" width="22.140625" style="16" bestFit="1" customWidth="1"/>
    <col min="4110" max="4352" width="9.140625" style="16"/>
    <col min="4353" max="4353" width="0" style="16" hidden="1" customWidth="1"/>
    <col min="4354" max="4354" width="81.85546875" style="16" customWidth="1"/>
    <col min="4355" max="4355" width="18.28515625" style="16" customWidth="1"/>
    <col min="4356" max="4356" width="15.7109375" style="16" customWidth="1"/>
    <col min="4357" max="4357" width="25" style="16" customWidth="1"/>
    <col min="4358" max="4359" width="15.42578125" style="16" customWidth="1"/>
    <col min="4360" max="4360" width="16.42578125" style="16" customWidth="1"/>
    <col min="4361" max="4361" width="15.140625" style="16" bestFit="1" customWidth="1"/>
    <col min="4362" max="4362" width="16.5703125" style="16" bestFit="1" customWidth="1"/>
    <col min="4363" max="4363" width="10" style="16" bestFit="1" customWidth="1"/>
    <col min="4364" max="4364" width="9.140625" style="16"/>
    <col min="4365" max="4365" width="22.140625" style="16" bestFit="1" customWidth="1"/>
    <col min="4366" max="4608" width="9.140625" style="16"/>
    <col min="4609" max="4609" width="0" style="16" hidden="1" customWidth="1"/>
    <col min="4610" max="4610" width="81.85546875" style="16" customWidth="1"/>
    <col min="4611" max="4611" width="18.28515625" style="16" customWidth="1"/>
    <col min="4612" max="4612" width="15.7109375" style="16" customWidth="1"/>
    <col min="4613" max="4613" width="25" style="16" customWidth="1"/>
    <col min="4614" max="4615" width="15.42578125" style="16" customWidth="1"/>
    <col min="4616" max="4616" width="16.42578125" style="16" customWidth="1"/>
    <col min="4617" max="4617" width="15.140625" style="16" bestFit="1" customWidth="1"/>
    <col min="4618" max="4618" width="16.5703125" style="16" bestFit="1" customWidth="1"/>
    <col min="4619" max="4619" width="10" style="16" bestFit="1" customWidth="1"/>
    <col min="4620" max="4620" width="9.140625" style="16"/>
    <col min="4621" max="4621" width="22.140625" style="16" bestFit="1" customWidth="1"/>
    <col min="4622" max="4864" width="9.140625" style="16"/>
    <col min="4865" max="4865" width="0" style="16" hidden="1" customWidth="1"/>
    <col min="4866" max="4866" width="81.85546875" style="16" customWidth="1"/>
    <col min="4867" max="4867" width="18.28515625" style="16" customWidth="1"/>
    <col min="4868" max="4868" width="15.7109375" style="16" customWidth="1"/>
    <col min="4869" max="4869" width="25" style="16" customWidth="1"/>
    <col min="4870" max="4871" width="15.42578125" style="16" customWidth="1"/>
    <col min="4872" max="4872" width="16.42578125" style="16" customWidth="1"/>
    <col min="4873" max="4873" width="15.140625" style="16" bestFit="1" customWidth="1"/>
    <col min="4874" max="4874" width="16.5703125" style="16" bestFit="1" customWidth="1"/>
    <col min="4875" max="4875" width="10" style="16" bestFit="1" customWidth="1"/>
    <col min="4876" max="4876" width="9.140625" style="16"/>
    <col min="4877" max="4877" width="22.140625" style="16" bestFit="1" customWidth="1"/>
    <col min="4878" max="5120" width="9.140625" style="16"/>
    <col min="5121" max="5121" width="0" style="16" hidden="1" customWidth="1"/>
    <col min="5122" max="5122" width="81.85546875" style="16" customWidth="1"/>
    <col min="5123" max="5123" width="18.28515625" style="16" customWidth="1"/>
    <col min="5124" max="5124" width="15.7109375" style="16" customWidth="1"/>
    <col min="5125" max="5125" width="25" style="16" customWidth="1"/>
    <col min="5126" max="5127" width="15.42578125" style="16" customWidth="1"/>
    <col min="5128" max="5128" width="16.42578125" style="16" customWidth="1"/>
    <col min="5129" max="5129" width="15.140625" style="16" bestFit="1" customWidth="1"/>
    <col min="5130" max="5130" width="16.5703125" style="16" bestFit="1" customWidth="1"/>
    <col min="5131" max="5131" width="10" style="16" bestFit="1" customWidth="1"/>
    <col min="5132" max="5132" width="9.140625" style="16"/>
    <col min="5133" max="5133" width="22.140625" style="16" bestFit="1" customWidth="1"/>
    <col min="5134" max="5376" width="9.140625" style="16"/>
    <col min="5377" max="5377" width="0" style="16" hidden="1" customWidth="1"/>
    <col min="5378" max="5378" width="81.85546875" style="16" customWidth="1"/>
    <col min="5379" max="5379" width="18.28515625" style="16" customWidth="1"/>
    <col min="5380" max="5380" width="15.7109375" style="16" customWidth="1"/>
    <col min="5381" max="5381" width="25" style="16" customWidth="1"/>
    <col min="5382" max="5383" width="15.42578125" style="16" customWidth="1"/>
    <col min="5384" max="5384" width="16.42578125" style="16" customWidth="1"/>
    <col min="5385" max="5385" width="15.140625" style="16" bestFit="1" customWidth="1"/>
    <col min="5386" max="5386" width="16.5703125" style="16" bestFit="1" customWidth="1"/>
    <col min="5387" max="5387" width="10" style="16" bestFit="1" customWidth="1"/>
    <col min="5388" max="5388" width="9.140625" style="16"/>
    <col min="5389" max="5389" width="22.140625" style="16" bestFit="1" customWidth="1"/>
    <col min="5390" max="5632" width="9.140625" style="16"/>
    <col min="5633" max="5633" width="0" style="16" hidden="1" customWidth="1"/>
    <col min="5634" max="5634" width="81.85546875" style="16" customWidth="1"/>
    <col min="5635" max="5635" width="18.28515625" style="16" customWidth="1"/>
    <col min="5636" max="5636" width="15.7109375" style="16" customWidth="1"/>
    <col min="5637" max="5637" width="25" style="16" customWidth="1"/>
    <col min="5638" max="5639" width="15.42578125" style="16" customWidth="1"/>
    <col min="5640" max="5640" width="16.42578125" style="16" customWidth="1"/>
    <col min="5641" max="5641" width="15.140625" style="16" bestFit="1" customWidth="1"/>
    <col min="5642" max="5642" width="16.5703125" style="16" bestFit="1" customWidth="1"/>
    <col min="5643" max="5643" width="10" style="16" bestFit="1" customWidth="1"/>
    <col min="5644" max="5644" width="9.140625" style="16"/>
    <col min="5645" max="5645" width="22.140625" style="16" bestFit="1" customWidth="1"/>
    <col min="5646" max="5888" width="9.140625" style="16"/>
    <col min="5889" max="5889" width="0" style="16" hidden="1" customWidth="1"/>
    <col min="5890" max="5890" width="81.85546875" style="16" customWidth="1"/>
    <col min="5891" max="5891" width="18.28515625" style="16" customWidth="1"/>
    <col min="5892" max="5892" width="15.7109375" style="16" customWidth="1"/>
    <col min="5893" max="5893" width="25" style="16" customWidth="1"/>
    <col min="5894" max="5895" width="15.42578125" style="16" customWidth="1"/>
    <col min="5896" max="5896" width="16.42578125" style="16" customWidth="1"/>
    <col min="5897" max="5897" width="15.140625" style="16" bestFit="1" customWidth="1"/>
    <col min="5898" max="5898" width="16.5703125" style="16" bestFit="1" customWidth="1"/>
    <col min="5899" max="5899" width="10" style="16" bestFit="1" customWidth="1"/>
    <col min="5900" max="5900" width="9.140625" style="16"/>
    <col min="5901" max="5901" width="22.140625" style="16" bestFit="1" customWidth="1"/>
    <col min="5902" max="6144" width="9.140625" style="16"/>
    <col min="6145" max="6145" width="0" style="16" hidden="1" customWidth="1"/>
    <col min="6146" max="6146" width="81.85546875" style="16" customWidth="1"/>
    <col min="6147" max="6147" width="18.28515625" style="16" customWidth="1"/>
    <col min="6148" max="6148" width="15.7109375" style="16" customWidth="1"/>
    <col min="6149" max="6149" width="25" style="16" customWidth="1"/>
    <col min="6150" max="6151" width="15.42578125" style="16" customWidth="1"/>
    <col min="6152" max="6152" width="16.42578125" style="16" customWidth="1"/>
    <col min="6153" max="6153" width="15.140625" style="16" bestFit="1" customWidth="1"/>
    <col min="6154" max="6154" width="16.5703125" style="16" bestFit="1" customWidth="1"/>
    <col min="6155" max="6155" width="10" style="16" bestFit="1" customWidth="1"/>
    <col min="6156" max="6156" width="9.140625" style="16"/>
    <col min="6157" max="6157" width="22.140625" style="16" bestFit="1" customWidth="1"/>
    <col min="6158" max="6400" width="9.140625" style="16"/>
    <col min="6401" max="6401" width="0" style="16" hidden="1" customWidth="1"/>
    <col min="6402" max="6402" width="81.85546875" style="16" customWidth="1"/>
    <col min="6403" max="6403" width="18.28515625" style="16" customWidth="1"/>
    <col min="6404" max="6404" width="15.7109375" style="16" customWidth="1"/>
    <col min="6405" max="6405" width="25" style="16" customWidth="1"/>
    <col min="6406" max="6407" width="15.42578125" style="16" customWidth="1"/>
    <col min="6408" max="6408" width="16.42578125" style="16" customWidth="1"/>
    <col min="6409" max="6409" width="15.140625" style="16" bestFit="1" customWidth="1"/>
    <col min="6410" max="6410" width="16.5703125" style="16" bestFit="1" customWidth="1"/>
    <col min="6411" max="6411" width="10" style="16" bestFit="1" customWidth="1"/>
    <col min="6412" max="6412" width="9.140625" style="16"/>
    <col min="6413" max="6413" width="22.140625" style="16" bestFit="1" customWidth="1"/>
    <col min="6414" max="6656" width="9.140625" style="16"/>
    <col min="6657" max="6657" width="0" style="16" hidden="1" customWidth="1"/>
    <col min="6658" max="6658" width="81.85546875" style="16" customWidth="1"/>
    <col min="6659" max="6659" width="18.28515625" style="16" customWidth="1"/>
    <col min="6660" max="6660" width="15.7109375" style="16" customWidth="1"/>
    <col min="6661" max="6661" width="25" style="16" customWidth="1"/>
    <col min="6662" max="6663" width="15.42578125" style="16" customWidth="1"/>
    <col min="6664" max="6664" width="16.42578125" style="16" customWidth="1"/>
    <col min="6665" max="6665" width="15.140625" style="16" bestFit="1" customWidth="1"/>
    <col min="6666" max="6666" width="16.5703125" style="16" bestFit="1" customWidth="1"/>
    <col min="6667" max="6667" width="10" style="16" bestFit="1" customWidth="1"/>
    <col min="6668" max="6668" width="9.140625" style="16"/>
    <col min="6669" max="6669" width="22.140625" style="16" bestFit="1" customWidth="1"/>
    <col min="6670" max="6912" width="9.140625" style="16"/>
    <col min="6913" max="6913" width="0" style="16" hidden="1" customWidth="1"/>
    <col min="6914" max="6914" width="81.85546875" style="16" customWidth="1"/>
    <col min="6915" max="6915" width="18.28515625" style="16" customWidth="1"/>
    <col min="6916" max="6916" width="15.7109375" style="16" customWidth="1"/>
    <col min="6917" max="6917" width="25" style="16" customWidth="1"/>
    <col min="6918" max="6919" width="15.42578125" style="16" customWidth="1"/>
    <col min="6920" max="6920" width="16.42578125" style="16" customWidth="1"/>
    <col min="6921" max="6921" width="15.140625" style="16" bestFit="1" customWidth="1"/>
    <col min="6922" max="6922" width="16.5703125" style="16" bestFit="1" customWidth="1"/>
    <col min="6923" max="6923" width="10" style="16" bestFit="1" customWidth="1"/>
    <col min="6924" max="6924" width="9.140625" style="16"/>
    <col min="6925" max="6925" width="22.140625" style="16" bestFit="1" customWidth="1"/>
    <col min="6926" max="7168" width="9.140625" style="16"/>
    <col min="7169" max="7169" width="0" style="16" hidden="1" customWidth="1"/>
    <col min="7170" max="7170" width="81.85546875" style="16" customWidth="1"/>
    <col min="7171" max="7171" width="18.28515625" style="16" customWidth="1"/>
    <col min="7172" max="7172" width="15.7109375" style="16" customWidth="1"/>
    <col min="7173" max="7173" width="25" style="16" customWidth="1"/>
    <col min="7174" max="7175" width="15.42578125" style="16" customWidth="1"/>
    <col min="7176" max="7176" width="16.42578125" style="16" customWidth="1"/>
    <col min="7177" max="7177" width="15.140625" style="16" bestFit="1" customWidth="1"/>
    <col min="7178" max="7178" width="16.5703125" style="16" bestFit="1" customWidth="1"/>
    <col min="7179" max="7179" width="10" style="16" bestFit="1" customWidth="1"/>
    <col min="7180" max="7180" width="9.140625" style="16"/>
    <col min="7181" max="7181" width="22.140625" style="16" bestFit="1" customWidth="1"/>
    <col min="7182" max="7424" width="9.140625" style="16"/>
    <col min="7425" max="7425" width="0" style="16" hidden="1" customWidth="1"/>
    <col min="7426" max="7426" width="81.85546875" style="16" customWidth="1"/>
    <col min="7427" max="7427" width="18.28515625" style="16" customWidth="1"/>
    <col min="7428" max="7428" width="15.7109375" style="16" customWidth="1"/>
    <col min="7429" max="7429" width="25" style="16" customWidth="1"/>
    <col min="7430" max="7431" width="15.42578125" style="16" customWidth="1"/>
    <col min="7432" max="7432" width="16.42578125" style="16" customWidth="1"/>
    <col min="7433" max="7433" width="15.140625" style="16" bestFit="1" customWidth="1"/>
    <col min="7434" max="7434" width="16.5703125" style="16" bestFit="1" customWidth="1"/>
    <col min="7435" max="7435" width="10" style="16" bestFit="1" customWidth="1"/>
    <col min="7436" max="7436" width="9.140625" style="16"/>
    <col min="7437" max="7437" width="22.140625" style="16" bestFit="1" customWidth="1"/>
    <col min="7438" max="7680" width="9.140625" style="16"/>
    <col min="7681" max="7681" width="0" style="16" hidden="1" customWidth="1"/>
    <col min="7682" max="7682" width="81.85546875" style="16" customWidth="1"/>
    <col min="7683" max="7683" width="18.28515625" style="16" customWidth="1"/>
    <col min="7684" max="7684" width="15.7109375" style="16" customWidth="1"/>
    <col min="7685" max="7685" width="25" style="16" customWidth="1"/>
    <col min="7686" max="7687" width="15.42578125" style="16" customWidth="1"/>
    <col min="7688" max="7688" width="16.42578125" style="16" customWidth="1"/>
    <col min="7689" max="7689" width="15.140625" style="16" bestFit="1" customWidth="1"/>
    <col min="7690" max="7690" width="16.5703125" style="16" bestFit="1" customWidth="1"/>
    <col min="7691" max="7691" width="10" style="16" bestFit="1" customWidth="1"/>
    <col min="7692" max="7692" width="9.140625" style="16"/>
    <col min="7693" max="7693" width="22.140625" style="16" bestFit="1" customWidth="1"/>
    <col min="7694" max="7936" width="9.140625" style="16"/>
    <col min="7937" max="7937" width="0" style="16" hidden="1" customWidth="1"/>
    <col min="7938" max="7938" width="81.85546875" style="16" customWidth="1"/>
    <col min="7939" max="7939" width="18.28515625" style="16" customWidth="1"/>
    <col min="7940" max="7940" width="15.7109375" style="16" customWidth="1"/>
    <col min="7941" max="7941" width="25" style="16" customWidth="1"/>
    <col min="7942" max="7943" width="15.42578125" style="16" customWidth="1"/>
    <col min="7944" max="7944" width="16.42578125" style="16" customWidth="1"/>
    <col min="7945" max="7945" width="15.140625" style="16" bestFit="1" customWidth="1"/>
    <col min="7946" max="7946" width="16.5703125" style="16" bestFit="1" customWidth="1"/>
    <col min="7947" max="7947" width="10" style="16" bestFit="1" customWidth="1"/>
    <col min="7948" max="7948" width="9.140625" style="16"/>
    <col min="7949" max="7949" width="22.140625" style="16" bestFit="1" customWidth="1"/>
    <col min="7950" max="8192" width="9.140625" style="16"/>
    <col min="8193" max="8193" width="0" style="16" hidden="1" customWidth="1"/>
    <col min="8194" max="8194" width="81.85546875" style="16" customWidth="1"/>
    <col min="8195" max="8195" width="18.28515625" style="16" customWidth="1"/>
    <col min="8196" max="8196" width="15.7109375" style="16" customWidth="1"/>
    <col min="8197" max="8197" width="25" style="16" customWidth="1"/>
    <col min="8198" max="8199" width="15.42578125" style="16" customWidth="1"/>
    <col min="8200" max="8200" width="16.42578125" style="16" customWidth="1"/>
    <col min="8201" max="8201" width="15.140625" style="16" bestFit="1" customWidth="1"/>
    <col min="8202" max="8202" width="16.5703125" style="16" bestFit="1" customWidth="1"/>
    <col min="8203" max="8203" width="10" style="16" bestFit="1" customWidth="1"/>
    <col min="8204" max="8204" width="9.140625" style="16"/>
    <col min="8205" max="8205" width="22.140625" style="16" bestFit="1" customWidth="1"/>
    <col min="8206" max="8448" width="9.140625" style="16"/>
    <col min="8449" max="8449" width="0" style="16" hidden="1" customWidth="1"/>
    <col min="8450" max="8450" width="81.85546875" style="16" customWidth="1"/>
    <col min="8451" max="8451" width="18.28515625" style="16" customWidth="1"/>
    <col min="8452" max="8452" width="15.7109375" style="16" customWidth="1"/>
    <col min="8453" max="8453" width="25" style="16" customWidth="1"/>
    <col min="8454" max="8455" width="15.42578125" style="16" customWidth="1"/>
    <col min="8456" max="8456" width="16.42578125" style="16" customWidth="1"/>
    <col min="8457" max="8457" width="15.140625" style="16" bestFit="1" customWidth="1"/>
    <col min="8458" max="8458" width="16.5703125" style="16" bestFit="1" customWidth="1"/>
    <col min="8459" max="8459" width="10" style="16" bestFit="1" customWidth="1"/>
    <col min="8460" max="8460" width="9.140625" style="16"/>
    <col min="8461" max="8461" width="22.140625" style="16" bestFit="1" customWidth="1"/>
    <col min="8462" max="8704" width="9.140625" style="16"/>
    <col min="8705" max="8705" width="0" style="16" hidden="1" customWidth="1"/>
    <col min="8706" max="8706" width="81.85546875" style="16" customWidth="1"/>
    <col min="8707" max="8707" width="18.28515625" style="16" customWidth="1"/>
    <col min="8708" max="8708" width="15.7109375" style="16" customWidth="1"/>
    <col min="8709" max="8709" width="25" style="16" customWidth="1"/>
    <col min="8710" max="8711" width="15.42578125" style="16" customWidth="1"/>
    <col min="8712" max="8712" width="16.42578125" style="16" customWidth="1"/>
    <col min="8713" max="8713" width="15.140625" style="16" bestFit="1" customWidth="1"/>
    <col min="8714" max="8714" width="16.5703125" style="16" bestFit="1" customWidth="1"/>
    <col min="8715" max="8715" width="10" style="16" bestFit="1" customWidth="1"/>
    <col min="8716" max="8716" width="9.140625" style="16"/>
    <col min="8717" max="8717" width="22.140625" style="16" bestFit="1" customWidth="1"/>
    <col min="8718" max="8960" width="9.140625" style="16"/>
    <col min="8961" max="8961" width="0" style="16" hidden="1" customWidth="1"/>
    <col min="8962" max="8962" width="81.85546875" style="16" customWidth="1"/>
    <col min="8963" max="8963" width="18.28515625" style="16" customWidth="1"/>
    <col min="8964" max="8964" width="15.7109375" style="16" customWidth="1"/>
    <col min="8965" max="8965" width="25" style="16" customWidth="1"/>
    <col min="8966" max="8967" width="15.42578125" style="16" customWidth="1"/>
    <col min="8968" max="8968" width="16.42578125" style="16" customWidth="1"/>
    <col min="8969" max="8969" width="15.140625" style="16" bestFit="1" customWidth="1"/>
    <col min="8970" max="8970" width="16.5703125" style="16" bestFit="1" customWidth="1"/>
    <col min="8971" max="8971" width="10" style="16" bestFit="1" customWidth="1"/>
    <col min="8972" max="8972" width="9.140625" style="16"/>
    <col min="8973" max="8973" width="22.140625" style="16" bestFit="1" customWidth="1"/>
    <col min="8974" max="9216" width="9.140625" style="16"/>
    <col min="9217" max="9217" width="0" style="16" hidden="1" customWidth="1"/>
    <col min="9218" max="9218" width="81.85546875" style="16" customWidth="1"/>
    <col min="9219" max="9219" width="18.28515625" style="16" customWidth="1"/>
    <col min="9220" max="9220" width="15.7109375" style="16" customWidth="1"/>
    <col min="9221" max="9221" width="25" style="16" customWidth="1"/>
    <col min="9222" max="9223" width="15.42578125" style="16" customWidth="1"/>
    <col min="9224" max="9224" width="16.42578125" style="16" customWidth="1"/>
    <col min="9225" max="9225" width="15.140625" style="16" bestFit="1" customWidth="1"/>
    <col min="9226" max="9226" width="16.5703125" style="16" bestFit="1" customWidth="1"/>
    <col min="9227" max="9227" width="10" style="16" bestFit="1" customWidth="1"/>
    <col min="9228" max="9228" width="9.140625" style="16"/>
    <col min="9229" max="9229" width="22.140625" style="16" bestFit="1" customWidth="1"/>
    <col min="9230" max="9472" width="9.140625" style="16"/>
    <col min="9473" max="9473" width="0" style="16" hidden="1" customWidth="1"/>
    <col min="9474" max="9474" width="81.85546875" style="16" customWidth="1"/>
    <col min="9475" max="9475" width="18.28515625" style="16" customWidth="1"/>
    <col min="9476" max="9476" width="15.7109375" style="16" customWidth="1"/>
    <col min="9477" max="9477" width="25" style="16" customWidth="1"/>
    <col min="9478" max="9479" width="15.42578125" style="16" customWidth="1"/>
    <col min="9480" max="9480" width="16.42578125" style="16" customWidth="1"/>
    <col min="9481" max="9481" width="15.140625" style="16" bestFit="1" customWidth="1"/>
    <col min="9482" max="9482" width="16.5703125" style="16" bestFit="1" customWidth="1"/>
    <col min="9483" max="9483" width="10" style="16" bestFit="1" customWidth="1"/>
    <col min="9484" max="9484" width="9.140625" style="16"/>
    <col min="9485" max="9485" width="22.140625" style="16" bestFit="1" customWidth="1"/>
    <col min="9486" max="9728" width="9.140625" style="16"/>
    <col min="9729" max="9729" width="0" style="16" hidden="1" customWidth="1"/>
    <col min="9730" max="9730" width="81.85546875" style="16" customWidth="1"/>
    <col min="9731" max="9731" width="18.28515625" style="16" customWidth="1"/>
    <col min="9732" max="9732" width="15.7109375" style="16" customWidth="1"/>
    <col min="9733" max="9733" width="25" style="16" customWidth="1"/>
    <col min="9734" max="9735" width="15.42578125" style="16" customWidth="1"/>
    <col min="9736" max="9736" width="16.42578125" style="16" customWidth="1"/>
    <col min="9737" max="9737" width="15.140625" style="16" bestFit="1" customWidth="1"/>
    <col min="9738" max="9738" width="16.5703125" style="16" bestFit="1" customWidth="1"/>
    <col min="9739" max="9739" width="10" style="16" bestFit="1" customWidth="1"/>
    <col min="9740" max="9740" width="9.140625" style="16"/>
    <col min="9741" max="9741" width="22.140625" style="16" bestFit="1" customWidth="1"/>
    <col min="9742" max="9984" width="9.140625" style="16"/>
    <col min="9985" max="9985" width="0" style="16" hidden="1" customWidth="1"/>
    <col min="9986" max="9986" width="81.85546875" style="16" customWidth="1"/>
    <col min="9987" max="9987" width="18.28515625" style="16" customWidth="1"/>
    <col min="9988" max="9988" width="15.7109375" style="16" customWidth="1"/>
    <col min="9989" max="9989" width="25" style="16" customWidth="1"/>
    <col min="9990" max="9991" width="15.42578125" style="16" customWidth="1"/>
    <col min="9992" max="9992" width="16.42578125" style="16" customWidth="1"/>
    <col min="9993" max="9993" width="15.140625" style="16" bestFit="1" customWidth="1"/>
    <col min="9994" max="9994" width="16.5703125" style="16" bestFit="1" customWidth="1"/>
    <col min="9995" max="9995" width="10" style="16" bestFit="1" customWidth="1"/>
    <col min="9996" max="9996" width="9.140625" style="16"/>
    <col min="9997" max="9997" width="22.140625" style="16" bestFit="1" customWidth="1"/>
    <col min="9998" max="10240" width="9.140625" style="16"/>
    <col min="10241" max="10241" width="0" style="16" hidden="1" customWidth="1"/>
    <col min="10242" max="10242" width="81.85546875" style="16" customWidth="1"/>
    <col min="10243" max="10243" width="18.28515625" style="16" customWidth="1"/>
    <col min="10244" max="10244" width="15.7109375" style="16" customWidth="1"/>
    <col min="10245" max="10245" width="25" style="16" customWidth="1"/>
    <col min="10246" max="10247" width="15.42578125" style="16" customWidth="1"/>
    <col min="10248" max="10248" width="16.42578125" style="16" customWidth="1"/>
    <col min="10249" max="10249" width="15.140625" style="16" bestFit="1" customWidth="1"/>
    <col min="10250" max="10250" width="16.5703125" style="16" bestFit="1" customWidth="1"/>
    <col min="10251" max="10251" width="10" style="16" bestFit="1" customWidth="1"/>
    <col min="10252" max="10252" width="9.140625" style="16"/>
    <col min="10253" max="10253" width="22.140625" style="16" bestFit="1" customWidth="1"/>
    <col min="10254" max="10496" width="9.140625" style="16"/>
    <col min="10497" max="10497" width="0" style="16" hidden="1" customWidth="1"/>
    <col min="10498" max="10498" width="81.85546875" style="16" customWidth="1"/>
    <col min="10499" max="10499" width="18.28515625" style="16" customWidth="1"/>
    <col min="10500" max="10500" width="15.7109375" style="16" customWidth="1"/>
    <col min="10501" max="10501" width="25" style="16" customWidth="1"/>
    <col min="10502" max="10503" width="15.42578125" style="16" customWidth="1"/>
    <col min="10504" max="10504" width="16.42578125" style="16" customWidth="1"/>
    <col min="10505" max="10505" width="15.140625" style="16" bestFit="1" customWidth="1"/>
    <col min="10506" max="10506" width="16.5703125" style="16" bestFit="1" customWidth="1"/>
    <col min="10507" max="10507" width="10" style="16" bestFit="1" customWidth="1"/>
    <col min="10508" max="10508" width="9.140625" style="16"/>
    <col min="10509" max="10509" width="22.140625" style="16" bestFit="1" customWidth="1"/>
    <col min="10510" max="10752" width="9.140625" style="16"/>
    <col min="10753" max="10753" width="0" style="16" hidden="1" customWidth="1"/>
    <col min="10754" max="10754" width="81.85546875" style="16" customWidth="1"/>
    <col min="10755" max="10755" width="18.28515625" style="16" customWidth="1"/>
    <col min="10756" max="10756" width="15.7109375" style="16" customWidth="1"/>
    <col min="10757" max="10757" width="25" style="16" customWidth="1"/>
    <col min="10758" max="10759" width="15.42578125" style="16" customWidth="1"/>
    <col min="10760" max="10760" width="16.42578125" style="16" customWidth="1"/>
    <col min="10761" max="10761" width="15.140625" style="16" bestFit="1" customWidth="1"/>
    <col min="10762" max="10762" width="16.5703125" style="16" bestFit="1" customWidth="1"/>
    <col min="10763" max="10763" width="10" style="16" bestFit="1" customWidth="1"/>
    <col min="10764" max="10764" width="9.140625" style="16"/>
    <col min="10765" max="10765" width="22.140625" style="16" bestFit="1" customWidth="1"/>
    <col min="10766" max="11008" width="9.140625" style="16"/>
    <col min="11009" max="11009" width="0" style="16" hidden="1" customWidth="1"/>
    <col min="11010" max="11010" width="81.85546875" style="16" customWidth="1"/>
    <col min="11011" max="11011" width="18.28515625" style="16" customWidth="1"/>
    <col min="11012" max="11012" width="15.7109375" style="16" customWidth="1"/>
    <col min="11013" max="11013" width="25" style="16" customWidth="1"/>
    <col min="11014" max="11015" width="15.42578125" style="16" customWidth="1"/>
    <col min="11016" max="11016" width="16.42578125" style="16" customWidth="1"/>
    <col min="11017" max="11017" width="15.140625" style="16" bestFit="1" customWidth="1"/>
    <col min="11018" max="11018" width="16.5703125" style="16" bestFit="1" customWidth="1"/>
    <col min="11019" max="11019" width="10" style="16" bestFit="1" customWidth="1"/>
    <col min="11020" max="11020" width="9.140625" style="16"/>
    <col min="11021" max="11021" width="22.140625" style="16" bestFit="1" customWidth="1"/>
    <col min="11022" max="11264" width="9.140625" style="16"/>
    <col min="11265" max="11265" width="0" style="16" hidden="1" customWidth="1"/>
    <col min="11266" max="11266" width="81.85546875" style="16" customWidth="1"/>
    <col min="11267" max="11267" width="18.28515625" style="16" customWidth="1"/>
    <col min="11268" max="11268" width="15.7109375" style="16" customWidth="1"/>
    <col min="11269" max="11269" width="25" style="16" customWidth="1"/>
    <col min="11270" max="11271" width="15.42578125" style="16" customWidth="1"/>
    <col min="11272" max="11272" width="16.42578125" style="16" customWidth="1"/>
    <col min="11273" max="11273" width="15.140625" style="16" bestFit="1" customWidth="1"/>
    <col min="11274" max="11274" width="16.5703125" style="16" bestFit="1" customWidth="1"/>
    <col min="11275" max="11275" width="10" style="16" bestFit="1" customWidth="1"/>
    <col min="11276" max="11276" width="9.140625" style="16"/>
    <col min="11277" max="11277" width="22.140625" style="16" bestFit="1" customWidth="1"/>
    <col min="11278" max="11520" width="9.140625" style="16"/>
    <col min="11521" max="11521" width="0" style="16" hidden="1" customWidth="1"/>
    <col min="11522" max="11522" width="81.85546875" style="16" customWidth="1"/>
    <col min="11523" max="11523" width="18.28515625" style="16" customWidth="1"/>
    <col min="11524" max="11524" width="15.7109375" style="16" customWidth="1"/>
    <col min="11525" max="11525" width="25" style="16" customWidth="1"/>
    <col min="11526" max="11527" width="15.42578125" style="16" customWidth="1"/>
    <col min="11528" max="11528" width="16.42578125" style="16" customWidth="1"/>
    <col min="11529" max="11529" width="15.140625" style="16" bestFit="1" customWidth="1"/>
    <col min="11530" max="11530" width="16.5703125" style="16" bestFit="1" customWidth="1"/>
    <col min="11531" max="11531" width="10" style="16" bestFit="1" customWidth="1"/>
    <col min="11532" max="11532" width="9.140625" style="16"/>
    <col min="11533" max="11533" width="22.140625" style="16" bestFit="1" customWidth="1"/>
    <col min="11534" max="11776" width="9.140625" style="16"/>
    <col min="11777" max="11777" width="0" style="16" hidden="1" customWidth="1"/>
    <col min="11778" max="11778" width="81.85546875" style="16" customWidth="1"/>
    <col min="11779" max="11779" width="18.28515625" style="16" customWidth="1"/>
    <col min="11780" max="11780" width="15.7109375" style="16" customWidth="1"/>
    <col min="11781" max="11781" width="25" style="16" customWidth="1"/>
    <col min="11782" max="11783" width="15.42578125" style="16" customWidth="1"/>
    <col min="11784" max="11784" width="16.42578125" style="16" customWidth="1"/>
    <col min="11785" max="11785" width="15.140625" style="16" bestFit="1" customWidth="1"/>
    <col min="11786" max="11786" width="16.5703125" style="16" bestFit="1" customWidth="1"/>
    <col min="11787" max="11787" width="10" style="16" bestFit="1" customWidth="1"/>
    <col min="11788" max="11788" width="9.140625" style="16"/>
    <col min="11789" max="11789" width="22.140625" style="16" bestFit="1" customWidth="1"/>
    <col min="11790" max="12032" width="9.140625" style="16"/>
    <col min="12033" max="12033" width="0" style="16" hidden="1" customWidth="1"/>
    <col min="12034" max="12034" width="81.85546875" style="16" customWidth="1"/>
    <col min="12035" max="12035" width="18.28515625" style="16" customWidth="1"/>
    <col min="12036" max="12036" width="15.7109375" style="16" customWidth="1"/>
    <col min="12037" max="12037" width="25" style="16" customWidth="1"/>
    <col min="12038" max="12039" width="15.42578125" style="16" customWidth="1"/>
    <col min="12040" max="12040" width="16.42578125" style="16" customWidth="1"/>
    <col min="12041" max="12041" width="15.140625" style="16" bestFit="1" customWidth="1"/>
    <col min="12042" max="12042" width="16.5703125" style="16" bestFit="1" customWidth="1"/>
    <col min="12043" max="12043" width="10" style="16" bestFit="1" customWidth="1"/>
    <col min="12044" max="12044" width="9.140625" style="16"/>
    <col min="12045" max="12045" width="22.140625" style="16" bestFit="1" customWidth="1"/>
    <col min="12046" max="12288" width="9.140625" style="16"/>
    <col min="12289" max="12289" width="0" style="16" hidden="1" customWidth="1"/>
    <col min="12290" max="12290" width="81.85546875" style="16" customWidth="1"/>
    <col min="12291" max="12291" width="18.28515625" style="16" customWidth="1"/>
    <col min="12292" max="12292" width="15.7109375" style="16" customWidth="1"/>
    <col min="12293" max="12293" width="25" style="16" customWidth="1"/>
    <col min="12294" max="12295" width="15.42578125" style="16" customWidth="1"/>
    <col min="12296" max="12296" width="16.42578125" style="16" customWidth="1"/>
    <col min="12297" max="12297" width="15.140625" style="16" bestFit="1" customWidth="1"/>
    <col min="12298" max="12298" width="16.5703125" style="16" bestFit="1" customWidth="1"/>
    <col min="12299" max="12299" width="10" style="16" bestFit="1" customWidth="1"/>
    <col min="12300" max="12300" width="9.140625" style="16"/>
    <col min="12301" max="12301" width="22.140625" style="16" bestFit="1" customWidth="1"/>
    <col min="12302" max="12544" width="9.140625" style="16"/>
    <col min="12545" max="12545" width="0" style="16" hidden="1" customWidth="1"/>
    <col min="12546" max="12546" width="81.85546875" style="16" customWidth="1"/>
    <col min="12547" max="12547" width="18.28515625" style="16" customWidth="1"/>
    <col min="12548" max="12548" width="15.7109375" style="16" customWidth="1"/>
    <col min="12549" max="12549" width="25" style="16" customWidth="1"/>
    <col min="12550" max="12551" width="15.42578125" style="16" customWidth="1"/>
    <col min="12552" max="12552" width="16.42578125" style="16" customWidth="1"/>
    <col min="12553" max="12553" width="15.140625" style="16" bestFit="1" customWidth="1"/>
    <col min="12554" max="12554" width="16.5703125" style="16" bestFit="1" customWidth="1"/>
    <col min="12555" max="12555" width="10" style="16" bestFit="1" customWidth="1"/>
    <col min="12556" max="12556" width="9.140625" style="16"/>
    <col min="12557" max="12557" width="22.140625" style="16" bestFit="1" customWidth="1"/>
    <col min="12558" max="12800" width="9.140625" style="16"/>
    <col min="12801" max="12801" width="0" style="16" hidden="1" customWidth="1"/>
    <col min="12802" max="12802" width="81.85546875" style="16" customWidth="1"/>
    <col min="12803" max="12803" width="18.28515625" style="16" customWidth="1"/>
    <col min="12804" max="12804" width="15.7109375" style="16" customWidth="1"/>
    <col min="12805" max="12805" width="25" style="16" customWidth="1"/>
    <col min="12806" max="12807" width="15.42578125" style="16" customWidth="1"/>
    <col min="12808" max="12808" width="16.42578125" style="16" customWidth="1"/>
    <col min="12809" max="12809" width="15.140625" style="16" bestFit="1" customWidth="1"/>
    <col min="12810" max="12810" width="16.5703125" style="16" bestFit="1" customWidth="1"/>
    <col min="12811" max="12811" width="10" style="16" bestFit="1" customWidth="1"/>
    <col min="12812" max="12812" width="9.140625" style="16"/>
    <col min="12813" max="12813" width="22.140625" style="16" bestFit="1" customWidth="1"/>
    <col min="12814" max="13056" width="9.140625" style="16"/>
    <col min="13057" max="13057" width="0" style="16" hidden="1" customWidth="1"/>
    <col min="13058" max="13058" width="81.85546875" style="16" customWidth="1"/>
    <col min="13059" max="13059" width="18.28515625" style="16" customWidth="1"/>
    <col min="13060" max="13060" width="15.7109375" style="16" customWidth="1"/>
    <col min="13061" max="13061" width="25" style="16" customWidth="1"/>
    <col min="13062" max="13063" width="15.42578125" style="16" customWidth="1"/>
    <col min="13064" max="13064" width="16.42578125" style="16" customWidth="1"/>
    <col min="13065" max="13065" width="15.140625" style="16" bestFit="1" customWidth="1"/>
    <col min="13066" max="13066" width="16.5703125" style="16" bestFit="1" customWidth="1"/>
    <col min="13067" max="13067" width="10" style="16" bestFit="1" customWidth="1"/>
    <col min="13068" max="13068" width="9.140625" style="16"/>
    <col min="13069" max="13069" width="22.140625" style="16" bestFit="1" customWidth="1"/>
    <col min="13070" max="13312" width="9.140625" style="16"/>
    <col min="13313" max="13313" width="0" style="16" hidden="1" customWidth="1"/>
    <col min="13314" max="13314" width="81.85546875" style="16" customWidth="1"/>
    <col min="13315" max="13315" width="18.28515625" style="16" customWidth="1"/>
    <col min="13316" max="13316" width="15.7109375" style="16" customWidth="1"/>
    <col min="13317" max="13317" width="25" style="16" customWidth="1"/>
    <col min="13318" max="13319" width="15.42578125" style="16" customWidth="1"/>
    <col min="13320" max="13320" width="16.42578125" style="16" customWidth="1"/>
    <col min="13321" max="13321" width="15.140625" style="16" bestFit="1" customWidth="1"/>
    <col min="13322" max="13322" width="16.5703125" style="16" bestFit="1" customWidth="1"/>
    <col min="13323" max="13323" width="10" style="16" bestFit="1" customWidth="1"/>
    <col min="13324" max="13324" width="9.140625" style="16"/>
    <col min="13325" max="13325" width="22.140625" style="16" bestFit="1" customWidth="1"/>
    <col min="13326" max="13568" width="9.140625" style="16"/>
    <col min="13569" max="13569" width="0" style="16" hidden="1" customWidth="1"/>
    <col min="13570" max="13570" width="81.85546875" style="16" customWidth="1"/>
    <col min="13571" max="13571" width="18.28515625" style="16" customWidth="1"/>
    <col min="13572" max="13572" width="15.7109375" style="16" customWidth="1"/>
    <col min="13573" max="13573" width="25" style="16" customWidth="1"/>
    <col min="13574" max="13575" width="15.42578125" style="16" customWidth="1"/>
    <col min="13576" max="13576" width="16.42578125" style="16" customWidth="1"/>
    <col min="13577" max="13577" width="15.140625" style="16" bestFit="1" customWidth="1"/>
    <col min="13578" max="13578" width="16.5703125" style="16" bestFit="1" customWidth="1"/>
    <col min="13579" max="13579" width="10" style="16" bestFit="1" customWidth="1"/>
    <col min="13580" max="13580" width="9.140625" style="16"/>
    <col min="13581" max="13581" width="22.140625" style="16" bestFit="1" customWidth="1"/>
    <col min="13582" max="13824" width="9.140625" style="16"/>
    <col min="13825" max="13825" width="0" style="16" hidden="1" customWidth="1"/>
    <col min="13826" max="13826" width="81.85546875" style="16" customWidth="1"/>
    <col min="13827" max="13827" width="18.28515625" style="16" customWidth="1"/>
    <col min="13828" max="13828" width="15.7109375" style="16" customWidth="1"/>
    <col min="13829" max="13829" width="25" style="16" customWidth="1"/>
    <col min="13830" max="13831" width="15.42578125" style="16" customWidth="1"/>
    <col min="13832" max="13832" width="16.42578125" style="16" customWidth="1"/>
    <col min="13833" max="13833" width="15.140625" style="16" bestFit="1" customWidth="1"/>
    <col min="13834" max="13834" width="16.5703125" style="16" bestFit="1" customWidth="1"/>
    <col min="13835" max="13835" width="10" style="16" bestFit="1" customWidth="1"/>
    <col min="13836" max="13836" width="9.140625" style="16"/>
    <col min="13837" max="13837" width="22.140625" style="16" bestFit="1" customWidth="1"/>
    <col min="13838" max="14080" width="9.140625" style="16"/>
    <col min="14081" max="14081" width="0" style="16" hidden="1" customWidth="1"/>
    <col min="14082" max="14082" width="81.85546875" style="16" customWidth="1"/>
    <col min="14083" max="14083" width="18.28515625" style="16" customWidth="1"/>
    <col min="14084" max="14084" width="15.7109375" style="16" customWidth="1"/>
    <col min="14085" max="14085" width="25" style="16" customWidth="1"/>
    <col min="14086" max="14087" width="15.42578125" style="16" customWidth="1"/>
    <col min="14088" max="14088" width="16.42578125" style="16" customWidth="1"/>
    <col min="14089" max="14089" width="15.140625" style="16" bestFit="1" customWidth="1"/>
    <col min="14090" max="14090" width="16.5703125" style="16" bestFit="1" customWidth="1"/>
    <col min="14091" max="14091" width="10" style="16" bestFit="1" customWidth="1"/>
    <col min="14092" max="14092" width="9.140625" style="16"/>
    <col min="14093" max="14093" width="22.140625" style="16" bestFit="1" customWidth="1"/>
    <col min="14094" max="14336" width="9.140625" style="16"/>
    <col min="14337" max="14337" width="0" style="16" hidden="1" customWidth="1"/>
    <col min="14338" max="14338" width="81.85546875" style="16" customWidth="1"/>
    <col min="14339" max="14339" width="18.28515625" style="16" customWidth="1"/>
    <col min="14340" max="14340" width="15.7109375" style="16" customWidth="1"/>
    <col min="14341" max="14341" width="25" style="16" customWidth="1"/>
    <col min="14342" max="14343" width="15.42578125" style="16" customWidth="1"/>
    <col min="14344" max="14344" width="16.42578125" style="16" customWidth="1"/>
    <col min="14345" max="14345" width="15.140625" style="16" bestFit="1" customWidth="1"/>
    <col min="14346" max="14346" width="16.5703125" style="16" bestFit="1" customWidth="1"/>
    <col min="14347" max="14347" width="10" style="16" bestFit="1" customWidth="1"/>
    <col min="14348" max="14348" width="9.140625" style="16"/>
    <col min="14349" max="14349" width="22.140625" style="16" bestFit="1" customWidth="1"/>
    <col min="14350" max="14592" width="9.140625" style="16"/>
    <col min="14593" max="14593" width="0" style="16" hidden="1" customWidth="1"/>
    <col min="14594" max="14594" width="81.85546875" style="16" customWidth="1"/>
    <col min="14595" max="14595" width="18.28515625" style="16" customWidth="1"/>
    <col min="14596" max="14596" width="15.7109375" style="16" customWidth="1"/>
    <col min="14597" max="14597" width="25" style="16" customWidth="1"/>
    <col min="14598" max="14599" width="15.42578125" style="16" customWidth="1"/>
    <col min="14600" max="14600" width="16.42578125" style="16" customWidth="1"/>
    <col min="14601" max="14601" width="15.140625" style="16" bestFit="1" customWidth="1"/>
    <col min="14602" max="14602" width="16.5703125" style="16" bestFit="1" customWidth="1"/>
    <col min="14603" max="14603" width="10" style="16" bestFit="1" customWidth="1"/>
    <col min="14604" max="14604" width="9.140625" style="16"/>
    <col min="14605" max="14605" width="22.140625" style="16" bestFit="1" customWidth="1"/>
    <col min="14606" max="14848" width="9.140625" style="16"/>
    <col min="14849" max="14849" width="0" style="16" hidden="1" customWidth="1"/>
    <col min="14850" max="14850" width="81.85546875" style="16" customWidth="1"/>
    <col min="14851" max="14851" width="18.28515625" style="16" customWidth="1"/>
    <col min="14852" max="14852" width="15.7109375" style="16" customWidth="1"/>
    <col min="14853" max="14853" width="25" style="16" customWidth="1"/>
    <col min="14854" max="14855" width="15.42578125" style="16" customWidth="1"/>
    <col min="14856" max="14856" width="16.42578125" style="16" customWidth="1"/>
    <col min="14857" max="14857" width="15.140625" style="16" bestFit="1" customWidth="1"/>
    <col min="14858" max="14858" width="16.5703125" style="16" bestFit="1" customWidth="1"/>
    <col min="14859" max="14859" width="10" style="16" bestFit="1" customWidth="1"/>
    <col min="14860" max="14860" width="9.140625" style="16"/>
    <col min="14861" max="14861" width="22.140625" style="16" bestFit="1" customWidth="1"/>
    <col min="14862" max="15104" width="9.140625" style="16"/>
    <col min="15105" max="15105" width="0" style="16" hidden="1" customWidth="1"/>
    <col min="15106" max="15106" width="81.85546875" style="16" customWidth="1"/>
    <col min="15107" max="15107" width="18.28515625" style="16" customWidth="1"/>
    <col min="15108" max="15108" width="15.7109375" style="16" customWidth="1"/>
    <col min="15109" max="15109" width="25" style="16" customWidth="1"/>
    <col min="15110" max="15111" width="15.42578125" style="16" customWidth="1"/>
    <col min="15112" max="15112" width="16.42578125" style="16" customWidth="1"/>
    <col min="15113" max="15113" width="15.140625" style="16" bestFit="1" customWidth="1"/>
    <col min="15114" max="15114" width="16.5703125" style="16" bestFit="1" customWidth="1"/>
    <col min="15115" max="15115" width="10" style="16" bestFit="1" customWidth="1"/>
    <col min="15116" max="15116" width="9.140625" style="16"/>
    <col min="15117" max="15117" width="22.140625" style="16" bestFit="1" customWidth="1"/>
    <col min="15118" max="15360" width="9.140625" style="16"/>
    <col min="15361" max="15361" width="0" style="16" hidden="1" customWidth="1"/>
    <col min="15362" max="15362" width="81.85546875" style="16" customWidth="1"/>
    <col min="15363" max="15363" width="18.28515625" style="16" customWidth="1"/>
    <col min="15364" max="15364" width="15.7109375" style="16" customWidth="1"/>
    <col min="15365" max="15365" width="25" style="16" customWidth="1"/>
    <col min="15366" max="15367" width="15.42578125" style="16" customWidth="1"/>
    <col min="15368" max="15368" width="16.42578125" style="16" customWidth="1"/>
    <col min="15369" max="15369" width="15.140625" style="16" bestFit="1" customWidth="1"/>
    <col min="15370" max="15370" width="16.5703125" style="16" bestFit="1" customWidth="1"/>
    <col min="15371" max="15371" width="10" style="16" bestFit="1" customWidth="1"/>
    <col min="15372" max="15372" width="9.140625" style="16"/>
    <col min="15373" max="15373" width="22.140625" style="16" bestFit="1" customWidth="1"/>
    <col min="15374" max="15616" width="9.140625" style="16"/>
    <col min="15617" max="15617" width="0" style="16" hidden="1" customWidth="1"/>
    <col min="15618" max="15618" width="81.85546875" style="16" customWidth="1"/>
    <col min="15619" max="15619" width="18.28515625" style="16" customWidth="1"/>
    <col min="15620" max="15620" width="15.7109375" style="16" customWidth="1"/>
    <col min="15621" max="15621" width="25" style="16" customWidth="1"/>
    <col min="15622" max="15623" width="15.42578125" style="16" customWidth="1"/>
    <col min="15624" max="15624" width="16.42578125" style="16" customWidth="1"/>
    <col min="15625" max="15625" width="15.140625" style="16" bestFit="1" customWidth="1"/>
    <col min="15626" max="15626" width="16.5703125" style="16" bestFit="1" customWidth="1"/>
    <col min="15627" max="15627" width="10" style="16" bestFit="1" customWidth="1"/>
    <col min="15628" max="15628" width="9.140625" style="16"/>
    <col min="15629" max="15629" width="22.140625" style="16" bestFit="1" customWidth="1"/>
    <col min="15630" max="15872" width="9.140625" style="16"/>
    <col min="15873" max="15873" width="0" style="16" hidden="1" customWidth="1"/>
    <col min="15874" max="15874" width="81.85546875" style="16" customWidth="1"/>
    <col min="15875" max="15875" width="18.28515625" style="16" customWidth="1"/>
    <col min="15876" max="15876" width="15.7109375" style="16" customWidth="1"/>
    <col min="15877" max="15877" width="25" style="16" customWidth="1"/>
    <col min="15878" max="15879" width="15.42578125" style="16" customWidth="1"/>
    <col min="15880" max="15880" width="16.42578125" style="16" customWidth="1"/>
    <col min="15881" max="15881" width="15.140625" style="16" bestFit="1" customWidth="1"/>
    <col min="15882" max="15882" width="16.5703125" style="16" bestFit="1" customWidth="1"/>
    <col min="15883" max="15883" width="10" style="16" bestFit="1" customWidth="1"/>
    <col min="15884" max="15884" width="9.140625" style="16"/>
    <col min="15885" max="15885" width="22.140625" style="16" bestFit="1" customWidth="1"/>
    <col min="15886" max="16128" width="9.140625" style="16"/>
    <col min="16129" max="16129" width="0" style="16" hidden="1" customWidth="1"/>
    <col min="16130" max="16130" width="81.85546875" style="16" customWidth="1"/>
    <col min="16131" max="16131" width="18.28515625" style="16" customWidth="1"/>
    <col min="16132" max="16132" width="15.7109375" style="16" customWidth="1"/>
    <col min="16133" max="16133" width="25" style="16" customWidth="1"/>
    <col min="16134" max="16135" width="15.42578125" style="16" customWidth="1"/>
    <col min="16136" max="16136" width="16.42578125" style="16" customWidth="1"/>
    <col min="16137" max="16137" width="15.140625" style="16" bestFit="1" customWidth="1"/>
    <col min="16138" max="16138" width="16.5703125" style="16" bestFit="1" customWidth="1"/>
    <col min="16139" max="16139" width="10" style="16" bestFit="1" customWidth="1"/>
    <col min="16140" max="16140" width="9.140625" style="16"/>
    <col min="16141" max="16141" width="22.140625" style="16" bestFit="1" customWidth="1"/>
    <col min="16142" max="16384" width="9.140625" style="16"/>
  </cols>
  <sheetData>
    <row r="1" spans="2:13" hidden="1" x14ac:dyDescent="0.25">
      <c r="B1" s="490" t="s">
        <v>0</v>
      </c>
      <c r="C1" s="491"/>
      <c r="D1" s="491"/>
      <c r="E1" s="491"/>
      <c r="F1" s="491"/>
      <c r="G1" s="491"/>
      <c r="H1" s="492"/>
    </row>
    <row r="2" spans="2:13" hidden="1" x14ac:dyDescent="0.25">
      <c r="B2" s="493" t="s">
        <v>1</v>
      </c>
      <c r="C2" s="494"/>
      <c r="D2" s="494"/>
      <c r="E2" s="494"/>
      <c r="F2" s="494"/>
      <c r="G2" s="494"/>
      <c r="H2" s="495"/>
    </row>
    <row r="3" spans="2:13" x14ac:dyDescent="0.25">
      <c r="B3" s="22" t="s">
        <v>2</v>
      </c>
      <c r="C3" s="271"/>
      <c r="D3" s="272"/>
      <c r="E3" s="273"/>
      <c r="F3" s="273"/>
      <c r="G3" s="273"/>
      <c r="H3" s="24"/>
    </row>
    <row r="4" spans="2:13" ht="45" x14ac:dyDescent="0.25">
      <c r="B4" s="486" t="s">
        <v>318</v>
      </c>
      <c r="C4" s="271"/>
      <c r="D4" s="302"/>
      <c r="E4" s="271"/>
      <c r="F4" s="271"/>
      <c r="G4" s="271"/>
      <c r="H4" s="41"/>
    </row>
    <row r="5" spans="2:13" x14ac:dyDescent="0.25">
      <c r="B5" s="199" t="s">
        <v>768</v>
      </c>
      <c r="C5" s="274"/>
      <c r="D5" s="275"/>
      <c r="E5" s="274"/>
      <c r="F5" s="274"/>
      <c r="G5" s="274"/>
      <c r="H5" s="27"/>
    </row>
    <row r="6" spans="2:13" x14ac:dyDescent="0.25">
      <c r="B6" s="22"/>
      <c r="C6" s="274"/>
      <c r="D6" s="275"/>
      <c r="E6" s="274"/>
      <c r="F6" s="274"/>
      <c r="G6" s="274"/>
      <c r="H6" s="27"/>
    </row>
    <row r="7" spans="2:13" s="196" customFormat="1" ht="35.1" customHeight="1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359" t="s">
        <v>10</v>
      </c>
      <c r="I7" s="197"/>
      <c r="J7" s="257"/>
    </row>
    <row r="8" spans="2:13" s="196" customFormat="1" x14ac:dyDescent="0.25">
      <c r="B8" s="199" t="s">
        <v>11</v>
      </c>
      <c r="C8" s="213"/>
      <c r="D8" s="258"/>
      <c r="E8" s="215"/>
      <c r="F8" s="216"/>
      <c r="G8" s="360"/>
      <c r="H8" s="218"/>
      <c r="I8" s="197"/>
      <c r="J8" s="257"/>
    </row>
    <row r="9" spans="2:13" s="196" customFormat="1" x14ac:dyDescent="0.25">
      <c r="B9" s="199" t="s">
        <v>12</v>
      </c>
      <c r="C9" s="213"/>
      <c r="D9" s="258"/>
      <c r="E9" s="215"/>
      <c r="F9" s="216"/>
      <c r="G9" s="360"/>
      <c r="H9" s="218"/>
      <c r="I9" s="197"/>
      <c r="J9" s="257"/>
    </row>
    <row r="10" spans="2:13" s="196" customFormat="1" x14ac:dyDescent="0.25">
      <c r="B10" s="219" t="s">
        <v>13</v>
      </c>
      <c r="C10" s="213"/>
      <c r="D10" s="258"/>
      <c r="E10" s="215"/>
      <c r="F10" s="216"/>
      <c r="G10" s="360"/>
      <c r="H10" s="218"/>
      <c r="I10" s="197"/>
      <c r="J10" s="197"/>
    </row>
    <row r="11" spans="2:13" s="196" customFormat="1" x14ac:dyDescent="0.25">
      <c r="B11" s="235" t="s">
        <v>225</v>
      </c>
      <c r="C11" s="361" t="s">
        <v>15</v>
      </c>
      <c r="D11" s="59">
        <v>430</v>
      </c>
      <c r="E11" s="60">
        <v>4415.42</v>
      </c>
      <c r="F11" s="244">
        <v>5.32</v>
      </c>
      <c r="G11" s="362">
        <v>5.24</v>
      </c>
      <c r="H11" s="230" t="s">
        <v>226</v>
      </c>
      <c r="I11" s="197"/>
      <c r="J11" s="61"/>
      <c r="K11" s="61"/>
      <c r="L11" s="363"/>
      <c r="M11" s="363"/>
    </row>
    <row r="12" spans="2:13" s="196" customFormat="1" x14ac:dyDescent="0.25">
      <c r="B12" s="235" t="s">
        <v>321</v>
      </c>
      <c r="C12" s="361" t="s">
        <v>322</v>
      </c>
      <c r="D12" s="59">
        <v>200</v>
      </c>
      <c r="E12" s="60">
        <v>3723.83</v>
      </c>
      <c r="F12" s="244">
        <v>4.49</v>
      </c>
      <c r="G12" s="362">
        <v>4.3249999999999993</v>
      </c>
      <c r="H12" s="230" t="s">
        <v>323</v>
      </c>
      <c r="I12" s="197"/>
      <c r="J12" s="61"/>
      <c r="K12" s="61"/>
      <c r="L12" s="363"/>
      <c r="M12" s="363"/>
    </row>
    <row r="13" spans="2:13" s="196" customFormat="1" x14ac:dyDescent="0.25">
      <c r="B13" s="235" t="s">
        <v>788</v>
      </c>
      <c r="C13" s="361" t="s">
        <v>15</v>
      </c>
      <c r="D13" s="59">
        <v>300</v>
      </c>
      <c r="E13" s="60">
        <v>3141.61</v>
      </c>
      <c r="F13" s="244">
        <v>3.79</v>
      </c>
      <c r="G13" s="362">
        <v>4.5998999999999999</v>
      </c>
      <c r="H13" s="230" t="s">
        <v>789</v>
      </c>
      <c r="I13" s="197"/>
      <c r="J13" s="61"/>
      <c r="K13" s="61"/>
      <c r="L13" s="363"/>
      <c r="M13" s="363"/>
    </row>
    <row r="14" spans="2:13" s="196" customFormat="1" x14ac:dyDescent="0.25">
      <c r="B14" s="235" t="s">
        <v>738</v>
      </c>
      <c r="C14" s="361" t="s">
        <v>324</v>
      </c>
      <c r="D14" s="59">
        <v>250</v>
      </c>
      <c r="E14" s="60">
        <v>2729.74</v>
      </c>
      <c r="F14" s="244">
        <v>3.29</v>
      </c>
      <c r="G14" s="362">
        <v>4.4603999999999999</v>
      </c>
      <c r="H14" s="230" t="s">
        <v>325</v>
      </c>
      <c r="I14" s="197"/>
      <c r="J14" s="61"/>
      <c r="K14" s="61"/>
      <c r="L14" s="363"/>
      <c r="M14" s="363"/>
    </row>
    <row r="15" spans="2:13" s="196" customFormat="1" x14ac:dyDescent="0.25">
      <c r="B15" s="235" t="s">
        <v>739</v>
      </c>
      <c r="C15" s="361" t="s">
        <v>324</v>
      </c>
      <c r="D15" s="59">
        <v>250</v>
      </c>
      <c r="E15" s="60">
        <v>2673.08</v>
      </c>
      <c r="F15" s="244">
        <v>3.22</v>
      </c>
      <c r="G15" s="362">
        <v>4.6997999999999998</v>
      </c>
      <c r="H15" s="230" t="s">
        <v>326</v>
      </c>
      <c r="I15" s="197"/>
      <c r="J15" s="61"/>
      <c r="K15" s="61"/>
      <c r="L15" s="363"/>
      <c r="M15" s="363"/>
    </row>
    <row r="16" spans="2:13" s="196" customFormat="1" x14ac:dyDescent="0.25">
      <c r="B16" s="235" t="s">
        <v>327</v>
      </c>
      <c r="C16" s="361" t="s">
        <v>328</v>
      </c>
      <c r="D16" s="59">
        <v>250</v>
      </c>
      <c r="E16" s="60">
        <v>2647.52</v>
      </c>
      <c r="F16" s="244">
        <v>3.19</v>
      </c>
      <c r="G16" s="362">
        <v>4.8149999999999995</v>
      </c>
      <c r="H16" s="230" t="s">
        <v>329</v>
      </c>
      <c r="I16" s="197"/>
      <c r="J16" s="61"/>
      <c r="K16" s="61"/>
      <c r="L16" s="363"/>
      <c r="M16" s="363"/>
    </row>
    <row r="17" spans="2:13" s="196" customFormat="1" x14ac:dyDescent="0.25">
      <c r="B17" s="235" t="s">
        <v>330</v>
      </c>
      <c r="C17" s="361" t="s">
        <v>15</v>
      </c>
      <c r="D17" s="59">
        <v>250</v>
      </c>
      <c r="E17" s="60">
        <v>2641</v>
      </c>
      <c r="F17" s="244">
        <v>3.18</v>
      </c>
      <c r="G17" s="362">
        <v>4.7351000000000001</v>
      </c>
      <c r="H17" s="230" t="s">
        <v>331</v>
      </c>
      <c r="I17" s="197"/>
      <c r="J17" s="61"/>
      <c r="K17" s="61"/>
      <c r="L17" s="363"/>
      <c r="M17" s="363"/>
    </row>
    <row r="18" spans="2:13" s="196" customFormat="1" x14ac:dyDescent="0.25">
      <c r="B18" s="235" t="s">
        <v>332</v>
      </c>
      <c r="C18" s="361" t="s">
        <v>15</v>
      </c>
      <c r="D18" s="59">
        <v>250</v>
      </c>
      <c r="E18" s="60">
        <v>2629.71</v>
      </c>
      <c r="F18" s="244">
        <v>3.17</v>
      </c>
      <c r="G18" s="362">
        <v>4.5750999999999999</v>
      </c>
      <c r="H18" s="230" t="s">
        <v>333</v>
      </c>
      <c r="I18" s="197"/>
      <c r="J18" s="61"/>
      <c r="K18" s="61"/>
      <c r="L18" s="363"/>
      <c r="M18" s="363"/>
    </row>
    <row r="19" spans="2:13" s="196" customFormat="1" x14ac:dyDescent="0.25">
      <c r="B19" s="235" t="s">
        <v>334</v>
      </c>
      <c r="C19" s="361" t="s">
        <v>15</v>
      </c>
      <c r="D19" s="59">
        <v>250</v>
      </c>
      <c r="E19" s="60">
        <v>2612.66</v>
      </c>
      <c r="F19" s="244">
        <v>3.15</v>
      </c>
      <c r="G19" s="362">
        <v>4.6200999999999999</v>
      </c>
      <c r="H19" s="230" t="s">
        <v>335</v>
      </c>
      <c r="I19" s="197"/>
      <c r="J19" s="61"/>
      <c r="K19" s="61"/>
      <c r="L19" s="363"/>
      <c r="M19" s="363"/>
    </row>
    <row r="20" spans="2:13" s="196" customFormat="1" x14ac:dyDescent="0.25">
      <c r="B20" s="235" t="s">
        <v>336</v>
      </c>
      <c r="C20" s="361" t="s">
        <v>15</v>
      </c>
      <c r="D20" s="59">
        <v>250</v>
      </c>
      <c r="E20" s="60">
        <v>2607.6999999999998</v>
      </c>
      <c r="F20" s="244">
        <v>3.14</v>
      </c>
      <c r="G20" s="362">
        <v>4.6849999999999996</v>
      </c>
      <c r="H20" s="230" t="s">
        <v>337</v>
      </c>
      <c r="I20" s="197"/>
      <c r="J20" s="61"/>
      <c r="K20" s="61"/>
      <c r="L20" s="363"/>
      <c r="M20" s="363"/>
    </row>
    <row r="21" spans="2:13" s="196" customFormat="1" x14ac:dyDescent="0.25">
      <c r="B21" s="235" t="s">
        <v>790</v>
      </c>
      <c r="C21" s="361" t="s">
        <v>30</v>
      </c>
      <c r="D21" s="59">
        <v>250</v>
      </c>
      <c r="E21" s="60">
        <v>2605.59</v>
      </c>
      <c r="F21" s="244">
        <v>3.14</v>
      </c>
      <c r="G21" s="362">
        <v>4.58</v>
      </c>
      <c r="H21" s="230" t="s">
        <v>791</v>
      </c>
      <c r="I21" s="197"/>
      <c r="J21" s="61"/>
      <c r="K21" s="61"/>
      <c r="L21" s="363"/>
      <c r="M21" s="363"/>
    </row>
    <row r="22" spans="2:13" s="196" customFormat="1" x14ac:dyDescent="0.25">
      <c r="B22" s="235" t="s">
        <v>338</v>
      </c>
      <c r="C22" s="361" t="s">
        <v>15</v>
      </c>
      <c r="D22" s="59">
        <v>250</v>
      </c>
      <c r="E22" s="60">
        <v>2597.94</v>
      </c>
      <c r="F22" s="244">
        <v>3.13</v>
      </c>
      <c r="G22" s="362">
        <v>4.82</v>
      </c>
      <c r="H22" s="230" t="s">
        <v>339</v>
      </c>
      <c r="I22" s="197"/>
      <c r="J22" s="61"/>
      <c r="K22" s="61"/>
      <c r="L22" s="363"/>
      <c r="M22" s="363"/>
    </row>
    <row r="23" spans="2:13" s="196" customFormat="1" x14ac:dyDescent="0.25">
      <c r="B23" s="235" t="s">
        <v>345</v>
      </c>
      <c r="C23" s="361" t="s">
        <v>230</v>
      </c>
      <c r="D23" s="59">
        <v>250</v>
      </c>
      <c r="E23" s="60">
        <v>2570.2199999999998</v>
      </c>
      <c r="F23" s="244">
        <v>3.1</v>
      </c>
      <c r="G23" s="362">
        <v>4.7104999999999997</v>
      </c>
      <c r="H23" s="230" t="s">
        <v>346</v>
      </c>
      <c r="I23" s="197"/>
      <c r="J23" s="61"/>
      <c r="K23" s="61"/>
      <c r="L23" s="363"/>
      <c r="M23" s="363"/>
    </row>
    <row r="24" spans="2:13" s="196" customFormat="1" x14ac:dyDescent="0.25">
      <c r="B24" s="235" t="s">
        <v>340</v>
      </c>
      <c r="C24" s="361" t="s">
        <v>15</v>
      </c>
      <c r="D24" s="59">
        <v>250</v>
      </c>
      <c r="E24" s="60">
        <v>2518.2800000000002</v>
      </c>
      <c r="F24" s="244">
        <v>3.04</v>
      </c>
      <c r="G24" s="362">
        <v>5.0025000000000004</v>
      </c>
      <c r="H24" s="230" t="s">
        <v>341</v>
      </c>
      <c r="I24" s="197"/>
      <c r="J24" s="61"/>
      <c r="K24" s="61"/>
      <c r="L24" s="363"/>
      <c r="M24" s="363"/>
    </row>
    <row r="25" spans="2:13" s="196" customFormat="1" x14ac:dyDescent="0.25">
      <c r="B25" s="235" t="s">
        <v>283</v>
      </c>
      <c r="C25" s="361" t="s">
        <v>15</v>
      </c>
      <c r="D25" s="59">
        <v>150</v>
      </c>
      <c r="E25" s="60">
        <v>1612.7</v>
      </c>
      <c r="F25" s="244">
        <v>1.94</v>
      </c>
      <c r="G25" s="362">
        <v>3.9802999999999997</v>
      </c>
      <c r="H25" s="230" t="s">
        <v>284</v>
      </c>
      <c r="I25" s="197"/>
      <c r="J25" s="61"/>
      <c r="K25" s="61"/>
      <c r="L25" s="363"/>
      <c r="M25" s="363"/>
    </row>
    <row r="26" spans="2:13" s="196" customFormat="1" x14ac:dyDescent="0.25">
      <c r="B26" s="235" t="s">
        <v>792</v>
      </c>
      <c r="C26" s="361" t="s">
        <v>15</v>
      </c>
      <c r="D26" s="59">
        <v>1000</v>
      </c>
      <c r="E26" s="60">
        <v>1047.3499999999999</v>
      </c>
      <c r="F26" s="244">
        <v>1.26</v>
      </c>
      <c r="G26" s="362">
        <v>6.5700000000000012</v>
      </c>
      <c r="H26" s="230" t="s">
        <v>793</v>
      </c>
      <c r="I26" s="197"/>
      <c r="J26" s="61"/>
      <c r="K26" s="61"/>
      <c r="L26" s="363"/>
      <c r="M26" s="363"/>
    </row>
    <row r="27" spans="2:13" s="196" customFormat="1" x14ac:dyDescent="0.25">
      <c r="B27" s="235" t="s">
        <v>740</v>
      </c>
      <c r="C27" s="361" t="s">
        <v>324</v>
      </c>
      <c r="D27" s="59">
        <v>100</v>
      </c>
      <c r="E27" s="60">
        <v>1028.47</v>
      </c>
      <c r="F27" s="244">
        <v>1.24</v>
      </c>
      <c r="G27" s="362">
        <v>5.48</v>
      </c>
      <c r="H27" s="230" t="s">
        <v>342</v>
      </c>
      <c r="I27" s="197"/>
      <c r="J27" s="61"/>
      <c r="K27" s="61"/>
      <c r="L27" s="363"/>
      <c r="M27" s="363"/>
    </row>
    <row r="28" spans="2:13" s="196" customFormat="1" x14ac:dyDescent="0.25">
      <c r="B28" s="235" t="s">
        <v>343</v>
      </c>
      <c r="C28" s="361" t="s">
        <v>15</v>
      </c>
      <c r="D28" s="59">
        <v>100</v>
      </c>
      <c r="E28" s="60">
        <v>1016.56</v>
      </c>
      <c r="F28" s="244">
        <v>1.23</v>
      </c>
      <c r="G28" s="362">
        <v>4.5750000000000002</v>
      </c>
      <c r="H28" s="230" t="s">
        <v>344</v>
      </c>
      <c r="I28" s="197"/>
      <c r="J28" s="61"/>
      <c r="K28" s="61"/>
      <c r="L28" s="363"/>
      <c r="M28" s="363"/>
    </row>
    <row r="29" spans="2:13" s="196" customFormat="1" x14ac:dyDescent="0.25">
      <c r="B29" s="235" t="s">
        <v>741</v>
      </c>
      <c r="C29" s="361" t="s">
        <v>15</v>
      </c>
      <c r="D29" s="59">
        <v>100</v>
      </c>
      <c r="E29" s="60">
        <v>1002.23</v>
      </c>
      <c r="F29" s="244">
        <v>1.21</v>
      </c>
      <c r="G29" s="362">
        <v>5.85</v>
      </c>
      <c r="H29" s="230" t="s">
        <v>742</v>
      </c>
      <c r="I29" s="197"/>
      <c r="J29" s="61"/>
      <c r="K29" s="61"/>
      <c r="L29" s="363"/>
      <c r="M29" s="363"/>
    </row>
    <row r="30" spans="2:13" s="196" customFormat="1" x14ac:dyDescent="0.25">
      <c r="B30" s="235" t="s">
        <v>347</v>
      </c>
      <c r="C30" s="361" t="s">
        <v>230</v>
      </c>
      <c r="D30" s="59">
        <v>50</v>
      </c>
      <c r="E30" s="60">
        <v>532.42999999999995</v>
      </c>
      <c r="F30" s="244">
        <v>0.64</v>
      </c>
      <c r="G30" s="362">
        <v>5.0153999999999996</v>
      </c>
      <c r="H30" s="230" t="s">
        <v>348</v>
      </c>
      <c r="I30" s="197"/>
      <c r="J30" s="61"/>
      <c r="K30" s="61"/>
      <c r="L30" s="363"/>
      <c r="M30" s="363"/>
    </row>
    <row r="31" spans="2:13" s="196" customFormat="1" x14ac:dyDescent="0.25">
      <c r="B31" s="235" t="s">
        <v>743</v>
      </c>
      <c r="C31" s="361" t="s">
        <v>324</v>
      </c>
      <c r="D31" s="59">
        <v>50</v>
      </c>
      <c r="E31" s="60">
        <v>524.9</v>
      </c>
      <c r="F31" s="244">
        <v>0.63</v>
      </c>
      <c r="G31" s="362">
        <v>5.49</v>
      </c>
      <c r="H31" s="230" t="s">
        <v>349</v>
      </c>
      <c r="I31" s="197"/>
      <c r="J31" s="61"/>
      <c r="K31" s="61"/>
      <c r="L31" s="363"/>
      <c r="M31" s="363"/>
    </row>
    <row r="32" spans="2:13" s="196" customFormat="1" x14ac:dyDescent="0.25">
      <c r="B32" s="235" t="s">
        <v>350</v>
      </c>
      <c r="C32" s="361" t="s">
        <v>230</v>
      </c>
      <c r="D32" s="59">
        <v>30</v>
      </c>
      <c r="E32" s="60">
        <v>312.29000000000002</v>
      </c>
      <c r="F32" s="244">
        <v>0.38</v>
      </c>
      <c r="G32" s="362">
        <v>5.5988999999999995</v>
      </c>
      <c r="H32" s="230" t="s">
        <v>351</v>
      </c>
      <c r="I32" s="197"/>
      <c r="J32" s="61"/>
      <c r="K32" s="61"/>
      <c r="L32" s="363"/>
      <c r="M32" s="363"/>
    </row>
    <row r="33" spans="2:13" s="196" customFormat="1" x14ac:dyDescent="0.25">
      <c r="B33" s="223" t="s">
        <v>77</v>
      </c>
      <c r="C33" s="223"/>
      <c r="D33" s="8"/>
      <c r="E33" s="364">
        <f>SUM(E11:E32)</f>
        <v>47191.23</v>
      </c>
      <c r="F33" s="226">
        <f>SUM(F11:F32)</f>
        <v>56.88</v>
      </c>
      <c r="G33" s="365"/>
      <c r="H33" s="230"/>
      <c r="I33" s="197"/>
      <c r="J33" s="57"/>
      <c r="K33" s="52"/>
      <c r="L33" s="363"/>
      <c r="M33" s="363"/>
    </row>
    <row r="34" spans="2:13" s="196" customFormat="1" x14ac:dyDescent="0.25">
      <c r="B34" s="199" t="s">
        <v>352</v>
      </c>
      <c r="C34" s="213"/>
      <c r="D34" s="276"/>
      <c r="E34" s="62"/>
      <c r="F34" s="63"/>
      <c r="G34" s="64"/>
      <c r="H34" s="279"/>
      <c r="I34" s="197"/>
      <c r="J34" s="197"/>
      <c r="L34" s="363"/>
      <c r="M34" s="363"/>
    </row>
    <row r="35" spans="2:13" s="239" customFormat="1" x14ac:dyDescent="0.25">
      <c r="B35" s="199" t="s">
        <v>13</v>
      </c>
      <c r="C35" s="213"/>
      <c r="D35" s="276"/>
      <c r="E35" s="65"/>
      <c r="F35" s="63"/>
      <c r="G35" s="64"/>
      <c r="H35" s="279"/>
      <c r="I35" s="197"/>
      <c r="J35" s="197"/>
      <c r="L35" s="363"/>
      <c r="M35" s="363"/>
    </row>
    <row r="36" spans="2:13" s="239" customFormat="1" x14ac:dyDescent="0.25">
      <c r="B36" s="235" t="s">
        <v>353</v>
      </c>
      <c r="C36" s="361" t="s">
        <v>212</v>
      </c>
      <c r="D36" s="59">
        <v>250</v>
      </c>
      <c r="E36" s="60">
        <v>3097.18</v>
      </c>
      <c r="F36" s="244">
        <v>3.73</v>
      </c>
      <c r="G36" s="362">
        <v>5.1498999999999997</v>
      </c>
      <c r="H36" s="230" t="s">
        <v>354</v>
      </c>
      <c r="I36" s="197"/>
      <c r="J36" s="197"/>
      <c r="L36" s="363"/>
      <c r="M36" s="363"/>
    </row>
    <row r="37" spans="2:13" s="44" customFormat="1" x14ac:dyDescent="0.25">
      <c r="B37" s="223" t="s">
        <v>77</v>
      </c>
      <c r="C37" s="213"/>
      <c r="D37" s="276"/>
      <c r="E37" s="66">
        <f>SUM(E36:E36)</f>
        <v>3097.18</v>
      </c>
      <c r="F37" s="67">
        <f>SUM(F36:F36)</f>
        <v>3.73</v>
      </c>
      <c r="G37" s="68"/>
      <c r="H37" s="230"/>
      <c r="I37" s="197"/>
      <c r="J37" s="197"/>
      <c r="K37" s="196"/>
      <c r="L37" s="363"/>
      <c r="M37" s="363"/>
    </row>
    <row r="38" spans="2:13" s="239" customFormat="1" x14ac:dyDescent="0.25">
      <c r="B38" s="223" t="s">
        <v>355</v>
      </c>
      <c r="C38" s="213"/>
      <c r="D38" s="366"/>
      <c r="E38" s="367"/>
      <c r="F38" s="227"/>
      <c r="G38" s="368"/>
      <c r="H38" s="369"/>
      <c r="I38" s="197"/>
      <c r="J38" s="197"/>
      <c r="L38" s="363"/>
      <c r="M38" s="363"/>
    </row>
    <row r="39" spans="2:13" s="239" customFormat="1" x14ac:dyDescent="0.25">
      <c r="B39" s="235" t="s">
        <v>794</v>
      </c>
      <c r="C39" s="220" t="s">
        <v>356</v>
      </c>
      <c r="D39" s="370">
        <v>32</v>
      </c>
      <c r="E39" s="371">
        <v>3154.07</v>
      </c>
      <c r="F39" s="238">
        <v>3.8</v>
      </c>
      <c r="G39" s="372">
        <v>4.9674999999999994</v>
      </c>
      <c r="H39" s="369" t="s">
        <v>357</v>
      </c>
      <c r="I39" s="197"/>
      <c r="J39" s="197"/>
      <c r="K39" s="196"/>
      <c r="L39" s="363"/>
      <c r="M39" s="363"/>
    </row>
    <row r="40" spans="2:13" s="239" customFormat="1" x14ac:dyDescent="0.25">
      <c r="B40" s="223" t="s">
        <v>77</v>
      </c>
      <c r="C40" s="213"/>
      <c r="D40" s="366"/>
      <c r="E40" s="364">
        <f>SUM(E39:E39)</f>
        <v>3154.07</v>
      </c>
      <c r="F40" s="226">
        <f>SUM(F39:F39)</f>
        <v>3.8</v>
      </c>
      <c r="G40" s="227"/>
      <c r="H40" s="369"/>
      <c r="I40" s="373"/>
      <c r="J40" s="197"/>
      <c r="K40" s="196"/>
      <c r="L40" s="363"/>
      <c r="M40" s="363"/>
    </row>
    <row r="41" spans="2:13" s="239" customFormat="1" x14ac:dyDescent="0.25">
      <c r="B41" s="199" t="s">
        <v>79</v>
      </c>
      <c r="C41" s="213"/>
      <c r="D41" s="366"/>
      <c r="E41" s="374"/>
      <c r="F41" s="227"/>
      <c r="G41" s="227"/>
      <c r="H41" s="369"/>
      <c r="I41" s="373"/>
      <c r="J41" s="197"/>
      <c r="K41" s="196"/>
      <c r="L41" s="363"/>
      <c r="M41" s="363"/>
    </row>
    <row r="42" spans="2:13" s="239" customFormat="1" x14ac:dyDescent="0.25">
      <c r="B42" s="199" t="s">
        <v>80</v>
      </c>
      <c r="C42" s="213"/>
      <c r="D42" s="366"/>
      <c r="E42" s="374"/>
      <c r="F42" s="227"/>
      <c r="G42" s="227"/>
      <c r="H42" s="369"/>
      <c r="I42" s="373"/>
      <c r="J42" s="197"/>
      <c r="K42" s="196"/>
      <c r="L42" s="363"/>
      <c r="M42" s="363"/>
    </row>
    <row r="43" spans="2:13" s="239" customFormat="1" x14ac:dyDescent="0.25">
      <c r="B43" s="235" t="s">
        <v>278</v>
      </c>
      <c r="C43" s="232" t="s">
        <v>88</v>
      </c>
      <c r="D43" s="375">
        <v>7500000</v>
      </c>
      <c r="E43" s="371">
        <v>7871.78</v>
      </c>
      <c r="F43" s="238">
        <v>9.49</v>
      </c>
      <c r="G43" s="238">
        <v>4.8100999999999994</v>
      </c>
      <c r="H43" s="369" t="s">
        <v>279</v>
      </c>
      <c r="I43" s="373"/>
      <c r="J43" s="197"/>
      <c r="K43" s="196"/>
      <c r="L43" s="363"/>
      <c r="M43" s="363"/>
    </row>
    <row r="44" spans="2:13" s="239" customFormat="1" x14ac:dyDescent="0.25">
      <c r="B44" s="235" t="s">
        <v>358</v>
      </c>
      <c r="C44" s="232" t="s">
        <v>88</v>
      </c>
      <c r="D44" s="375">
        <v>7500000</v>
      </c>
      <c r="E44" s="371">
        <v>7766.04</v>
      </c>
      <c r="F44" s="238">
        <v>9.3699999999999992</v>
      </c>
      <c r="G44" s="238">
        <v>3.7506999999999997</v>
      </c>
      <c r="H44" s="369" t="s">
        <v>359</v>
      </c>
      <c r="I44" s="373"/>
      <c r="J44" s="197"/>
      <c r="K44" s="196"/>
      <c r="L44" s="363"/>
      <c r="M44" s="363"/>
    </row>
    <row r="45" spans="2:13" s="239" customFormat="1" x14ac:dyDescent="0.25">
      <c r="B45" s="235" t="s">
        <v>360</v>
      </c>
      <c r="C45" s="232" t="s">
        <v>88</v>
      </c>
      <c r="D45" s="375">
        <v>7500000</v>
      </c>
      <c r="E45" s="371">
        <v>7751.48</v>
      </c>
      <c r="F45" s="238">
        <v>9.35</v>
      </c>
      <c r="G45" s="238">
        <v>4.5213999999999999</v>
      </c>
      <c r="H45" s="369" t="s">
        <v>361</v>
      </c>
      <c r="I45" s="373"/>
      <c r="J45" s="197"/>
      <c r="K45" s="196"/>
      <c r="L45" s="363"/>
      <c r="M45" s="363"/>
    </row>
    <row r="46" spans="2:13" s="239" customFormat="1" x14ac:dyDescent="0.25">
      <c r="B46" s="223" t="s">
        <v>77</v>
      </c>
      <c r="C46" s="213"/>
      <c r="D46" s="366"/>
      <c r="E46" s="364">
        <f>SUM(E43:E45)</f>
        <v>23389.3</v>
      </c>
      <c r="F46" s="376">
        <f>SUM(F43:F45)</f>
        <v>28.21</v>
      </c>
      <c r="G46" s="227"/>
      <c r="H46" s="369"/>
      <c r="I46" s="373"/>
      <c r="J46" s="197"/>
      <c r="K46" s="196"/>
      <c r="L46" s="363"/>
      <c r="M46" s="363"/>
    </row>
    <row r="47" spans="2:13" s="239" customFormat="1" x14ac:dyDescent="0.25">
      <c r="B47" s="199" t="s">
        <v>84</v>
      </c>
      <c r="C47" s="213"/>
      <c r="D47" s="65"/>
      <c r="E47" s="374"/>
      <c r="F47" s="377"/>
      <c r="G47" s="377"/>
      <c r="H47" s="378"/>
      <c r="I47" s="197"/>
      <c r="J47" s="197"/>
      <c r="K47" s="196"/>
      <c r="L47" s="363"/>
      <c r="M47" s="363"/>
    </row>
    <row r="48" spans="2:13" s="239" customFormat="1" x14ac:dyDescent="0.25">
      <c r="B48" s="199" t="s">
        <v>97</v>
      </c>
      <c r="C48" s="213"/>
      <c r="D48" s="65"/>
      <c r="E48" s="374"/>
      <c r="F48" s="377"/>
      <c r="G48" s="379"/>
      <c r="H48" s="230"/>
      <c r="I48" s="197"/>
      <c r="J48" s="197"/>
      <c r="K48" s="196"/>
      <c r="L48" s="363"/>
      <c r="M48" s="363"/>
    </row>
    <row r="49" spans="1:13" s="239" customFormat="1" x14ac:dyDescent="0.25">
      <c r="B49" s="220" t="s">
        <v>362</v>
      </c>
      <c r="C49" s="232" t="s">
        <v>293</v>
      </c>
      <c r="D49" s="70">
        <v>500</v>
      </c>
      <c r="E49" s="371">
        <v>2442.14</v>
      </c>
      <c r="F49" s="380">
        <v>2.95</v>
      </c>
      <c r="G49" s="381">
        <v>4.5999999999999996</v>
      </c>
      <c r="H49" s="230" t="s">
        <v>363</v>
      </c>
      <c r="I49" s="197"/>
      <c r="J49" s="197"/>
      <c r="K49" s="196"/>
      <c r="L49" s="363"/>
      <c r="M49" s="363"/>
    </row>
    <row r="50" spans="1:13" s="239" customFormat="1" x14ac:dyDescent="0.25">
      <c r="B50" s="220" t="s">
        <v>364</v>
      </c>
      <c r="C50" s="232" t="s">
        <v>293</v>
      </c>
      <c r="D50" s="70">
        <v>500</v>
      </c>
      <c r="E50" s="371">
        <v>2423.5100000000002</v>
      </c>
      <c r="F50" s="380">
        <v>2.92</v>
      </c>
      <c r="G50" s="381">
        <v>4.8</v>
      </c>
      <c r="H50" s="230" t="s">
        <v>365</v>
      </c>
      <c r="I50" s="197"/>
      <c r="J50" s="197"/>
      <c r="K50" s="196"/>
      <c r="L50" s="363"/>
      <c r="M50" s="363"/>
    </row>
    <row r="51" spans="1:13" s="239" customFormat="1" x14ac:dyDescent="0.25">
      <c r="B51" s="199" t="s">
        <v>77</v>
      </c>
      <c r="C51" s="213"/>
      <c r="D51" s="71"/>
      <c r="E51" s="364">
        <f>SUM(E49:E50)</f>
        <v>4865.6499999999996</v>
      </c>
      <c r="F51" s="226">
        <f>SUM(F49:F50)</f>
        <v>5.87</v>
      </c>
      <c r="G51" s="379"/>
      <c r="H51" s="230"/>
      <c r="I51" s="197"/>
      <c r="J51" s="197"/>
      <c r="K51" s="196"/>
      <c r="L51" s="363"/>
      <c r="M51" s="363"/>
    </row>
    <row r="52" spans="1:13" s="239" customFormat="1" x14ac:dyDescent="0.25">
      <c r="B52" s="223" t="s">
        <v>98</v>
      </c>
      <c r="C52" s="235"/>
      <c r="D52" s="259"/>
      <c r="E52" s="371"/>
      <c r="F52" s="238"/>
      <c r="G52" s="238"/>
      <c r="H52" s="382"/>
      <c r="I52" s="197"/>
      <c r="J52" s="197"/>
      <c r="K52" s="196"/>
      <c r="L52" s="363"/>
      <c r="M52" s="363"/>
    </row>
    <row r="53" spans="1:13" s="239" customFormat="1" x14ac:dyDescent="0.25">
      <c r="B53" s="223" t="s">
        <v>99</v>
      </c>
      <c r="C53" s="235"/>
      <c r="D53" s="259"/>
      <c r="E53" s="73">
        <v>2312.54</v>
      </c>
      <c r="F53" s="248">
        <v>2.79</v>
      </c>
      <c r="G53" s="231"/>
      <c r="H53" s="382"/>
      <c r="I53" s="197"/>
      <c r="J53" s="197"/>
      <c r="K53" s="196"/>
      <c r="L53" s="363"/>
      <c r="M53" s="363"/>
    </row>
    <row r="54" spans="1:13" s="239" customFormat="1" x14ac:dyDescent="0.25">
      <c r="B54" s="223" t="s">
        <v>100</v>
      </c>
      <c r="C54" s="235"/>
      <c r="D54" s="383"/>
      <c r="E54" s="73">
        <v>-1085.5500000000029</v>
      </c>
      <c r="F54" s="248">
        <v>-1.28</v>
      </c>
      <c r="G54" s="74"/>
      <c r="H54" s="384"/>
      <c r="I54" s="197"/>
      <c r="J54" s="197"/>
      <c r="K54" s="196"/>
      <c r="L54" s="363"/>
      <c r="M54" s="363"/>
    </row>
    <row r="55" spans="1:13" s="239" customFormat="1" x14ac:dyDescent="0.25">
      <c r="B55" s="251" t="s">
        <v>101</v>
      </c>
      <c r="C55" s="251"/>
      <c r="D55" s="262"/>
      <c r="E55" s="364">
        <f>E54+E53+E40+E37+E33+E51+E46</f>
        <v>82924.42</v>
      </c>
      <c r="F55" s="364">
        <f>+F33+F37+F40+F46+F51+F53+F54</f>
        <v>100.00000000000001</v>
      </c>
      <c r="G55" s="255"/>
      <c r="H55" s="385"/>
      <c r="I55" s="197"/>
      <c r="J55" s="197"/>
      <c r="K55" s="196"/>
      <c r="L55" s="363"/>
      <c r="M55" s="363"/>
    </row>
    <row r="56" spans="1:13" s="44" customFormat="1" x14ac:dyDescent="0.25">
      <c r="B56" s="43" t="s">
        <v>203</v>
      </c>
      <c r="C56" s="304"/>
      <c r="D56" s="305"/>
      <c r="E56" s="73"/>
      <c r="F56" s="306"/>
      <c r="G56" s="306"/>
      <c r="H56" s="75"/>
      <c r="I56" s="197"/>
      <c r="J56" s="197"/>
      <c r="K56" s="16"/>
    </row>
    <row r="57" spans="1:13" x14ac:dyDescent="0.25">
      <c r="B57" s="505" t="s">
        <v>103</v>
      </c>
      <c r="C57" s="506"/>
      <c r="D57" s="506"/>
      <c r="E57" s="506"/>
      <c r="F57" s="506"/>
      <c r="G57" s="506"/>
      <c r="H57" s="507"/>
      <c r="J57" s="197"/>
    </row>
    <row r="58" spans="1:13" x14ac:dyDescent="0.25">
      <c r="A58" s="386"/>
      <c r="B58" s="16" t="s">
        <v>104</v>
      </c>
      <c r="C58" s="387"/>
      <c r="D58" s="387"/>
      <c r="E58" s="387"/>
      <c r="F58" s="387"/>
      <c r="G58" s="387"/>
      <c r="H58" s="483"/>
      <c r="J58" s="197"/>
    </row>
    <row r="59" spans="1:13" x14ac:dyDescent="0.25">
      <c r="A59" s="386"/>
      <c r="B59" s="475" t="s">
        <v>105</v>
      </c>
      <c r="C59" s="387"/>
      <c r="D59" s="387"/>
      <c r="E59" s="387"/>
      <c r="F59" s="387"/>
      <c r="G59" s="387"/>
      <c r="H59" s="483"/>
      <c r="J59" s="197"/>
    </row>
    <row r="60" spans="1:13" x14ac:dyDescent="0.25">
      <c r="A60" s="386"/>
      <c r="B60" s="291" t="s">
        <v>244</v>
      </c>
      <c r="C60" s="387"/>
      <c r="D60" s="387"/>
      <c r="E60" s="387"/>
      <c r="F60" s="387"/>
      <c r="G60" s="387"/>
      <c r="H60" s="483"/>
      <c r="J60" s="197"/>
    </row>
    <row r="61" spans="1:13" ht="26.45" customHeight="1" x14ac:dyDescent="0.25">
      <c r="A61" s="386"/>
      <c r="B61" s="518" t="s">
        <v>245</v>
      </c>
      <c r="C61" s="518"/>
      <c r="D61" s="518"/>
      <c r="E61" s="518"/>
      <c r="F61" s="518"/>
      <c r="G61" s="518"/>
      <c r="H61" s="483"/>
      <c r="J61" s="197"/>
    </row>
    <row r="62" spans="1:13" x14ac:dyDescent="0.25">
      <c r="A62" s="386"/>
      <c r="B62" s="292" t="s">
        <v>246</v>
      </c>
      <c r="C62" s="513" t="s">
        <v>247</v>
      </c>
      <c r="D62" s="513"/>
      <c r="E62" s="513"/>
      <c r="F62" s="513"/>
      <c r="G62" s="387"/>
      <c r="H62" s="483"/>
      <c r="J62" s="197"/>
    </row>
    <row r="63" spans="1:13" x14ac:dyDescent="0.25">
      <c r="A63" s="386"/>
      <c r="B63" s="295" t="s">
        <v>250</v>
      </c>
      <c r="C63" s="524" t="s">
        <v>249</v>
      </c>
      <c r="D63" s="525"/>
      <c r="E63" s="525"/>
      <c r="F63" s="526"/>
      <c r="G63" s="387"/>
      <c r="H63" s="483"/>
      <c r="J63" s="197"/>
    </row>
    <row r="64" spans="1:13" x14ac:dyDescent="0.25">
      <c r="A64" s="386"/>
      <c r="B64" s="291"/>
      <c r="C64" s="387"/>
      <c r="D64" s="387"/>
      <c r="E64" s="387"/>
      <c r="F64" s="387"/>
      <c r="G64" s="387"/>
      <c r="H64" s="483"/>
      <c r="J64" s="197"/>
    </row>
    <row r="65" spans="1:10" ht="45" x14ac:dyDescent="0.25">
      <c r="A65" s="386"/>
      <c r="B65" s="296" t="s">
        <v>252</v>
      </c>
      <c r="C65" s="387"/>
      <c r="D65" s="387"/>
      <c r="E65" s="387"/>
      <c r="F65" s="387"/>
      <c r="G65" s="387"/>
      <c r="H65" s="483"/>
      <c r="J65" s="197"/>
    </row>
    <row r="66" spans="1:10" ht="60" x14ac:dyDescent="0.25">
      <c r="A66" s="386"/>
      <c r="B66" s="35" t="s">
        <v>253</v>
      </c>
      <c r="C66" s="35" t="s">
        <v>10</v>
      </c>
      <c r="D66" s="523" t="s">
        <v>254</v>
      </c>
      <c r="E66" s="523"/>
      <c r="F66" s="36" t="s">
        <v>255</v>
      </c>
      <c r="G66" s="387"/>
      <c r="H66" s="483"/>
      <c r="J66" s="197"/>
    </row>
    <row r="67" spans="1:10" ht="30" x14ac:dyDescent="0.25">
      <c r="A67" s="386"/>
      <c r="B67" s="35"/>
      <c r="C67" s="35"/>
      <c r="D67" s="36" t="s">
        <v>256</v>
      </c>
      <c r="E67" s="35" t="s">
        <v>257</v>
      </c>
      <c r="F67" s="35"/>
      <c r="G67" s="387"/>
      <c r="H67" s="483"/>
      <c r="J67" s="197"/>
    </row>
    <row r="68" spans="1:10" x14ac:dyDescent="0.25">
      <c r="A68" s="386"/>
      <c r="B68" s="388" t="s">
        <v>258</v>
      </c>
      <c r="C68" s="389" t="s">
        <v>259</v>
      </c>
      <c r="D68" s="390">
        <v>0</v>
      </c>
      <c r="E68" s="77">
        <v>0</v>
      </c>
      <c r="F68" s="390">
        <v>545.56546000000003</v>
      </c>
      <c r="G68" s="387"/>
      <c r="H68" s="483"/>
      <c r="J68" s="197"/>
    </row>
    <row r="69" spans="1:10" x14ac:dyDescent="0.25">
      <c r="A69" s="386"/>
      <c r="B69" s="388" t="s">
        <v>260</v>
      </c>
      <c r="C69" s="389" t="s">
        <v>261</v>
      </c>
      <c r="D69" s="390">
        <v>0</v>
      </c>
      <c r="E69" s="77">
        <v>0</v>
      </c>
      <c r="F69" s="390">
        <v>2180.504109589041</v>
      </c>
      <c r="G69" s="387"/>
      <c r="H69" s="483"/>
      <c r="J69" s="197"/>
    </row>
    <row r="70" spans="1:10" x14ac:dyDescent="0.25">
      <c r="A70" s="386"/>
      <c r="B70" s="391" t="s">
        <v>262</v>
      </c>
      <c r="C70" s="392" t="s">
        <v>263</v>
      </c>
      <c r="D70" s="393">
        <v>0</v>
      </c>
      <c r="E70" s="78">
        <v>0</v>
      </c>
      <c r="F70" s="393">
        <v>1090.7506849315068</v>
      </c>
      <c r="G70" s="387"/>
      <c r="H70" s="483"/>
      <c r="J70" s="197"/>
    </row>
    <row r="71" spans="1:10" x14ac:dyDescent="0.25">
      <c r="A71" s="386"/>
      <c r="B71" s="394" t="s">
        <v>250</v>
      </c>
      <c r="C71" s="389" t="s">
        <v>266</v>
      </c>
      <c r="D71" s="390">
        <v>0</v>
      </c>
      <c r="E71" s="77">
        <v>0</v>
      </c>
      <c r="F71" s="390">
        <v>1087.0794520547945</v>
      </c>
      <c r="G71" s="387"/>
      <c r="H71" s="483"/>
      <c r="J71" s="197"/>
    </row>
    <row r="72" spans="1:10" x14ac:dyDescent="0.25">
      <c r="A72" s="386"/>
      <c r="B72" s="395" t="s">
        <v>267</v>
      </c>
      <c r="C72" s="288"/>
      <c r="D72" s="396"/>
      <c r="E72" s="79"/>
      <c r="F72" s="396"/>
      <c r="G72" s="387"/>
      <c r="H72" s="483"/>
      <c r="J72" s="197"/>
    </row>
    <row r="73" spans="1:10" x14ac:dyDescent="0.25">
      <c r="J73" s="197"/>
    </row>
    <row r="74" spans="1:10" x14ac:dyDescent="0.25">
      <c r="E74" s="55"/>
      <c r="J74" s="197"/>
    </row>
    <row r="75" spans="1:10" x14ac:dyDescent="0.25">
      <c r="J75" s="197"/>
    </row>
    <row r="76" spans="1:10" x14ac:dyDescent="0.25">
      <c r="E76" s="55"/>
      <c r="J76" s="197"/>
    </row>
    <row r="77" spans="1:10" x14ac:dyDescent="0.25">
      <c r="J77" s="197"/>
    </row>
    <row r="78" spans="1:10" x14ac:dyDescent="0.25">
      <c r="J78" s="197"/>
    </row>
    <row r="79" spans="1:10" x14ac:dyDescent="0.25">
      <c r="J79" s="197"/>
    </row>
    <row r="80" spans="1:10" x14ac:dyDescent="0.25">
      <c r="J80" s="197"/>
    </row>
    <row r="81" spans="10:10" x14ac:dyDescent="0.25">
      <c r="J81" s="197"/>
    </row>
    <row r="82" spans="10:10" x14ac:dyDescent="0.25">
      <c r="J82" s="197"/>
    </row>
    <row r="83" spans="10:10" x14ac:dyDescent="0.25">
      <c r="J83" s="197"/>
    </row>
  </sheetData>
  <mergeCells count="7">
    <mergeCell ref="B1:H1"/>
    <mergeCell ref="B2:H2"/>
    <mergeCell ref="B57:H57"/>
    <mergeCell ref="B61:G61"/>
    <mergeCell ref="C62:F62"/>
    <mergeCell ref="C63:F63"/>
    <mergeCell ref="D66:E66"/>
  </mergeCells>
  <pageMargins left="0.7" right="0.7" top="0.75" bottom="0.75" header="0.3" footer="0.3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GridLines="0" view="pageBreakPreview" topLeftCell="B3" zoomScale="85" zoomScaleNormal="100" zoomScaleSheetLayoutView="85" workbookViewId="0">
      <selection activeCell="B4" sqref="B4"/>
    </sheetView>
  </sheetViews>
  <sheetFormatPr defaultRowHeight="15" x14ac:dyDescent="0.25"/>
  <cols>
    <col min="1" max="1" width="9.140625" style="198" hidden="1" customWidth="1"/>
    <col min="2" max="2" width="70" style="16" customWidth="1"/>
    <col min="3" max="3" width="19.42578125" style="16" customWidth="1"/>
    <col min="4" max="4" width="16.28515625" style="16" customWidth="1"/>
    <col min="5" max="7" width="15.42578125" style="16" customWidth="1"/>
    <col min="8" max="8" width="16" style="17" bestFit="1" customWidth="1"/>
    <col min="9" max="9" width="15.140625" style="197" bestFit="1" customWidth="1"/>
    <col min="10" max="10" width="15.5703125" style="198" customWidth="1"/>
    <col min="11" max="11" width="14.7109375" style="198" customWidth="1"/>
    <col min="12" max="12" width="11.5703125" style="198" bestFit="1" customWidth="1"/>
    <col min="13" max="256" width="9.140625" style="198"/>
    <col min="257" max="257" width="0" style="198" hidden="1" customWidth="1"/>
    <col min="258" max="258" width="94.7109375" style="198" customWidth="1"/>
    <col min="259" max="259" width="19.42578125" style="198" customWidth="1"/>
    <col min="260" max="260" width="16.28515625" style="198" customWidth="1"/>
    <col min="261" max="263" width="15.42578125" style="198" customWidth="1"/>
    <col min="264" max="264" width="16" style="198" bestFit="1" customWidth="1"/>
    <col min="265" max="265" width="15.140625" style="198" bestFit="1" customWidth="1"/>
    <col min="266" max="266" width="15.5703125" style="198" customWidth="1"/>
    <col min="267" max="267" width="14.7109375" style="198" customWidth="1"/>
    <col min="268" max="268" width="11.5703125" style="198" bestFit="1" customWidth="1"/>
    <col min="269" max="512" width="9.140625" style="198"/>
    <col min="513" max="513" width="0" style="198" hidden="1" customWidth="1"/>
    <col min="514" max="514" width="94.7109375" style="198" customWidth="1"/>
    <col min="515" max="515" width="19.42578125" style="198" customWidth="1"/>
    <col min="516" max="516" width="16.28515625" style="198" customWidth="1"/>
    <col min="517" max="519" width="15.42578125" style="198" customWidth="1"/>
    <col min="520" max="520" width="16" style="198" bestFit="1" customWidth="1"/>
    <col min="521" max="521" width="15.140625" style="198" bestFit="1" customWidth="1"/>
    <col min="522" max="522" width="15.5703125" style="198" customWidth="1"/>
    <col min="523" max="523" width="14.7109375" style="198" customWidth="1"/>
    <col min="524" max="524" width="11.5703125" style="198" bestFit="1" customWidth="1"/>
    <col min="525" max="768" width="9.140625" style="198"/>
    <col min="769" max="769" width="0" style="198" hidden="1" customWidth="1"/>
    <col min="770" max="770" width="94.7109375" style="198" customWidth="1"/>
    <col min="771" max="771" width="19.42578125" style="198" customWidth="1"/>
    <col min="772" max="772" width="16.28515625" style="198" customWidth="1"/>
    <col min="773" max="775" width="15.42578125" style="198" customWidth="1"/>
    <col min="776" max="776" width="16" style="198" bestFit="1" customWidth="1"/>
    <col min="777" max="777" width="15.140625" style="198" bestFit="1" customWidth="1"/>
    <col min="778" max="778" width="15.5703125" style="198" customWidth="1"/>
    <col min="779" max="779" width="14.7109375" style="198" customWidth="1"/>
    <col min="780" max="780" width="11.5703125" style="198" bestFit="1" customWidth="1"/>
    <col min="781" max="1024" width="9.140625" style="198"/>
    <col min="1025" max="1025" width="0" style="198" hidden="1" customWidth="1"/>
    <col min="1026" max="1026" width="94.7109375" style="198" customWidth="1"/>
    <col min="1027" max="1027" width="19.42578125" style="198" customWidth="1"/>
    <col min="1028" max="1028" width="16.28515625" style="198" customWidth="1"/>
    <col min="1029" max="1031" width="15.42578125" style="198" customWidth="1"/>
    <col min="1032" max="1032" width="16" style="198" bestFit="1" customWidth="1"/>
    <col min="1033" max="1033" width="15.140625" style="198" bestFit="1" customWidth="1"/>
    <col min="1034" max="1034" width="15.5703125" style="198" customWidth="1"/>
    <col min="1035" max="1035" width="14.7109375" style="198" customWidth="1"/>
    <col min="1036" max="1036" width="11.5703125" style="198" bestFit="1" customWidth="1"/>
    <col min="1037" max="1280" width="9.140625" style="198"/>
    <col min="1281" max="1281" width="0" style="198" hidden="1" customWidth="1"/>
    <col min="1282" max="1282" width="94.7109375" style="198" customWidth="1"/>
    <col min="1283" max="1283" width="19.42578125" style="198" customWidth="1"/>
    <col min="1284" max="1284" width="16.28515625" style="198" customWidth="1"/>
    <col min="1285" max="1287" width="15.42578125" style="198" customWidth="1"/>
    <col min="1288" max="1288" width="16" style="198" bestFit="1" customWidth="1"/>
    <col min="1289" max="1289" width="15.140625" style="198" bestFit="1" customWidth="1"/>
    <col min="1290" max="1290" width="15.5703125" style="198" customWidth="1"/>
    <col min="1291" max="1291" width="14.7109375" style="198" customWidth="1"/>
    <col min="1292" max="1292" width="11.5703125" style="198" bestFit="1" customWidth="1"/>
    <col min="1293" max="1536" width="9.140625" style="198"/>
    <col min="1537" max="1537" width="0" style="198" hidden="1" customWidth="1"/>
    <col min="1538" max="1538" width="94.7109375" style="198" customWidth="1"/>
    <col min="1539" max="1539" width="19.42578125" style="198" customWidth="1"/>
    <col min="1540" max="1540" width="16.28515625" style="198" customWidth="1"/>
    <col min="1541" max="1543" width="15.42578125" style="198" customWidth="1"/>
    <col min="1544" max="1544" width="16" style="198" bestFit="1" customWidth="1"/>
    <col min="1545" max="1545" width="15.140625" style="198" bestFit="1" customWidth="1"/>
    <col min="1546" max="1546" width="15.5703125" style="198" customWidth="1"/>
    <col min="1547" max="1547" width="14.7109375" style="198" customWidth="1"/>
    <col min="1548" max="1548" width="11.5703125" style="198" bestFit="1" customWidth="1"/>
    <col min="1549" max="1792" width="9.140625" style="198"/>
    <col min="1793" max="1793" width="0" style="198" hidden="1" customWidth="1"/>
    <col min="1794" max="1794" width="94.7109375" style="198" customWidth="1"/>
    <col min="1795" max="1795" width="19.42578125" style="198" customWidth="1"/>
    <col min="1796" max="1796" width="16.28515625" style="198" customWidth="1"/>
    <col min="1797" max="1799" width="15.42578125" style="198" customWidth="1"/>
    <col min="1800" max="1800" width="16" style="198" bestFit="1" customWidth="1"/>
    <col min="1801" max="1801" width="15.140625" style="198" bestFit="1" customWidth="1"/>
    <col min="1802" max="1802" width="15.5703125" style="198" customWidth="1"/>
    <col min="1803" max="1803" width="14.7109375" style="198" customWidth="1"/>
    <col min="1804" max="1804" width="11.5703125" style="198" bestFit="1" customWidth="1"/>
    <col min="1805" max="2048" width="9.140625" style="198"/>
    <col min="2049" max="2049" width="0" style="198" hidden="1" customWidth="1"/>
    <col min="2050" max="2050" width="94.7109375" style="198" customWidth="1"/>
    <col min="2051" max="2051" width="19.42578125" style="198" customWidth="1"/>
    <col min="2052" max="2052" width="16.28515625" style="198" customWidth="1"/>
    <col min="2053" max="2055" width="15.42578125" style="198" customWidth="1"/>
    <col min="2056" max="2056" width="16" style="198" bestFit="1" customWidth="1"/>
    <col min="2057" max="2057" width="15.140625" style="198" bestFit="1" customWidth="1"/>
    <col min="2058" max="2058" width="15.5703125" style="198" customWidth="1"/>
    <col min="2059" max="2059" width="14.7109375" style="198" customWidth="1"/>
    <col min="2060" max="2060" width="11.5703125" style="198" bestFit="1" customWidth="1"/>
    <col min="2061" max="2304" width="9.140625" style="198"/>
    <col min="2305" max="2305" width="0" style="198" hidden="1" customWidth="1"/>
    <col min="2306" max="2306" width="94.7109375" style="198" customWidth="1"/>
    <col min="2307" max="2307" width="19.42578125" style="198" customWidth="1"/>
    <col min="2308" max="2308" width="16.28515625" style="198" customWidth="1"/>
    <col min="2309" max="2311" width="15.42578125" style="198" customWidth="1"/>
    <col min="2312" max="2312" width="16" style="198" bestFit="1" customWidth="1"/>
    <col min="2313" max="2313" width="15.140625" style="198" bestFit="1" customWidth="1"/>
    <col min="2314" max="2314" width="15.5703125" style="198" customWidth="1"/>
    <col min="2315" max="2315" width="14.7109375" style="198" customWidth="1"/>
    <col min="2316" max="2316" width="11.5703125" style="198" bestFit="1" customWidth="1"/>
    <col min="2317" max="2560" width="9.140625" style="198"/>
    <col min="2561" max="2561" width="0" style="198" hidden="1" customWidth="1"/>
    <col min="2562" max="2562" width="94.7109375" style="198" customWidth="1"/>
    <col min="2563" max="2563" width="19.42578125" style="198" customWidth="1"/>
    <col min="2564" max="2564" width="16.28515625" style="198" customWidth="1"/>
    <col min="2565" max="2567" width="15.42578125" style="198" customWidth="1"/>
    <col min="2568" max="2568" width="16" style="198" bestFit="1" customWidth="1"/>
    <col min="2569" max="2569" width="15.140625" style="198" bestFit="1" customWidth="1"/>
    <col min="2570" max="2570" width="15.5703125" style="198" customWidth="1"/>
    <col min="2571" max="2571" width="14.7109375" style="198" customWidth="1"/>
    <col min="2572" max="2572" width="11.5703125" style="198" bestFit="1" customWidth="1"/>
    <col min="2573" max="2816" width="9.140625" style="198"/>
    <col min="2817" max="2817" width="0" style="198" hidden="1" customWidth="1"/>
    <col min="2818" max="2818" width="94.7109375" style="198" customWidth="1"/>
    <col min="2819" max="2819" width="19.42578125" style="198" customWidth="1"/>
    <col min="2820" max="2820" width="16.28515625" style="198" customWidth="1"/>
    <col min="2821" max="2823" width="15.42578125" style="198" customWidth="1"/>
    <col min="2824" max="2824" width="16" style="198" bestFit="1" customWidth="1"/>
    <col min="2825" max="2825" width="15.140625" style="198" bestFit="1" customWidth="1"/>
    <col min="2826" max="2826" width="15.5703125" style="198" customWidth="1"/>
    <col min="2827" max="2827" width="14.7109375" style="198" customWidth="1"/>
    <col min="2828" max="2828" width="11.5703125" style="198" bestFit="1" customWidth="1"/>
    <col min="2829" max="3072" width="9.140625" style="198"/>
    <col min="3073" max="3073" width="0" style="198" hidden="1" customWidth="1"/>
    <col min="3074" max="3074" width="94.7109375" style="198" customWidth="1"/>
    <col min="3075" max="3075" width="19.42578125" style="198" customWidth="1"/>
    <col min="3076" max="3076" width="16.28515625" style="198" customWidth="1"/>
    <col min="3077" max="3079" width="15.42578125" style="198" customWidth="1"/>
    <col min="3080" max="3080" width="16" style="198" bestFit="1" customWidth="1"/>
    <col min="3081" max="3081" width="15.140625" style="198" bestFit="1" customWidth="1"/>
    <col min="3082" max="3082" width="15.5703125" style="198" customWidth="1"/>
    <col min="3083" max="3083" width="14.7109375" style="198" customWidth="1"/>
    <col min="3084" max="3084" width="11.5703125" style="198" bestFit="1" customWidth="1"/>
    <col min="3085" max="3328" width="9.140625" style="198"/>
    <col min="3329" max="3329" width="0" style="198" hidden="1" customWidth="1"/>
    <col min="3330" max="3330" width="94.7109375" style="198" customWidth="1"/>
    <col min="3331" max="3331" width="19.42578125" style="198" customWidth="1"/>
    <col min="3332" max="3332" width="16.28515625" style="198" customWidth="1"/>
    <col min="3333" max="3335" width="15.42578125" style="198" customWidth="1"/>
    <col min="3336" max="3336" width="16" style="198" bestFit="1" customWidth="1"/>
    <col min="3337" max="3337" width="15.140625" style="198" bestFit="1" customWidth="1"/>
    <col min="3338" max="3338" width="15.5703125" style="198" customWidth="1"/>
    <col min="3339" max="3339" width="14.7109375" style="198" customWidth="1"/>
    <col min="3340" max="3340" width="11.5703125" style="198" bestFit="1" customWidth="1"/>
    <col min="3341" max="3584" width="9.140625" style="198"/>
    <col min="3585" max="3585" width="0" style="198" hidden="1" customWidth="1"/>
    <col min="3586" max="3586" width="94.7109375" style="198" customWidth="1"/>
    <col min="3587" max="3587" width="19.42578125" style="198" customWidth="1"/>
    <col min="3588" max="3588" width="16.28515625" style="198" customWidth="1"/>
    <col min="3589" max="3591" width="15.42578125" style="198" customWidth="1"/>
    <col min="3592" max="3592" width="16" style="198" bestFit="1" customWidth="1"/>
    <col min="3593" max="3593" width="15.140625" style="198" bestFit="1" customWidth="1"/>
    <col min="3594" max="3594" width="15.5703125" style="198" customWidth="1"/>
    <col min="3595" max="3595" width="14.7109375" style="198" customWidth="1"/>
    <col min="3596" max="3596" width="11.5703125" style="198" bestFit="1" customWidth="1"/>
    <col min="3597" max="3840" width="9.140625" style="198"/>
    <col min="3841" max="3841" width="0" style="198" hidden="1" customWidth="1"/>
    <col min="3842" max="3842" width="94.7109375" style="198" customWidth="1"/>
    <col min="3843" max="3843" width="19.42578125" style="198" customWidth="1"/>
    <col min="3844" max="3844" width="16.28515625" style="198" customWidth="1"/>
    <col min="3845" max="3847" width="15.42578125" style="198" customWidth="1"/>
    <col min="3848" max="3848" width="16" style="198" bestFit="1" customWidth="1"/>
    <col min="3849" max="3849" width="15.140625" style="198" bestFit="1" customWidth="1"/>
    <col min="3850" max="3850" width="15.5703125" style="198" customWidth="1"/>
    <col min="3851" max="3851" width="14.7109375" style="198" customWidth="1"/>
    <col min="3852" max="3852" width="11.5703125" style="198" bestFit="1" customWidth="1"/>
    <col min="3853" max="4096" width="9.140625" style="198"/>
    <col min="4097" max="4097" width="0" style="198" hidden="1" customWidth="1"/>
    <col min="4098" max="4098" width="94.7109375" style="198" customWidth="1"/>
    <col min="4099" max="4099" width="19.42578125" style="198" customWidth="1"/>
    <col min="4100" max="4100" width="16.28515625" style="198" customWidth="1"/>
    <col min="4101" max="4103" width="15.42578125" style="198" customWidth="1"/>
    <col min="4104" max="4104" width="16" style="198" bestFit="1" customWidth="1"/>
    <col min="4105" max="4105" width="15.140625" style="198" bestFit="1" customWidth="1"/>
    <col min="4106" max="4106" width="15.5703125" style="198" customWidth="1"/>
    <col min="4107" max="4107" width="14.7109375" style="198" customWidth="1"/>
    <col min="4108" max="4108" width="11.5703125" style="198" bestFit="1" customWidth="1"/>
    <col min="4109" max="4352" width="9.140625" style="198"/>
    <col min="4353" max="4353" width="0" style="198" hidden="1" customWidth="1"/>
    <col min="4354" max="4354" width="94.7109375" style="198" customWidth="1"/>
    <col min="4355" max="4355" width="19.42578125" style="198" customWidth="1"/>
    <col min="4356" max="4356" width="16.28515625" style="198" customWidth="1"/>
    <col min="4357" max="4359" width="15.42578125" style="198" customWidth="1"/>
    <col min="4360" max="4360" width="16" style="198" bestFit="1" customWidth="1"/>
    <col min="4361" max="4361" width="15.140625" style="198" bestFit="1" customWidth="1"/>
    <col min="4362" max="4362" width="15.5703125" style="198" customWidth="1"/>
    <col min="4363" max="4363" width="14.7109375" style="198" customWidth="1"/>
    <col min="4364" max="4364" width="11.5703125" style="198" bestFit="1" customWidth="1"/>
    <col min="4365" max="4608" width="9.140625" style="198"/>
    <col min="4609" max="4609" width="0" style="198" hidden="1" customWidth="1"/>
    <col min="4610" max="4610" width="94.7109375" style="198" customWidth="1"/>
    <col min="4611" max="4611" width="19.42578125" style="198" customWidth="1"/>
    <col min="4612" max="4612" width="16.28515625" style="198" customWidth="1"/>
    <col min="4613" max="4615" width="15.42578125" style="198" customWidth="1"/>
    <col min="4616" max="4616" width="16" style="198" bestFit="1" customWidth="1"/>
    <col min="4617" max="4617" width="15.140625" style="198" bestFit="1" customWidth="1"/>
    <col min="4618" max="4618" width="15.5703125" style="198" customWidth="1"/>
    <col min="4619" max="4619" width="14.7109375" style="198" customWidth="1"/>
    <col min="4620" max="4620" width="11.5703125" style="198" bestFit="1" customWidth="1"/>
    <col min="4621" max="4864" width="9.140625" style="198"/>
    <col min="4865" max="4865" width="0" style="198" hidden="1" customWidth="1"/>
    <col min="4866" max="4866" width="94.7109375" style="198" customWidth="1"/>
    <col min="4867" max="4867" width="19.42578125" style="198" customWidth="1"/>
    <col min="4868" max="4868" width="16.28515625" style="198" customWidth="1"/>
    <col min="4869" max="4871" width="15.42578125" style="198" customWidth="1"/>
    <col min="4872" max="4872" width="16" style="198" bestFit="1" customWidth="1"/>
    <col min="4873" max="4873" width="15.140625" style="198" bestFit="1" customWidth="1"/>
    <col min="4874" max="4874" width="15.5703125" style="198" customWidth="1"/>
    <col min="4875" max="4875" width="14.7109375" style="198" customWidth="1"/>
    <col min="4876" max="4876" width="11.5703125" style="198" bestFit="1" customWidth="1"/>
    <col min="4877" max="5120" width="9.140625" style="198"/>
    <col min="5121" max="5121" width="0" style="198" hidden="1" customWidth="1"/>
    <col min="5122" max="5122" width="94.7109375" style="198" customWidth="1"/>
    <col min="5123" max="5123" width="19.42578125" style="198" customWidth="1"/>
    <col min="5124" max="5124" width="16.28515625" style="198" customWidth="1"/>
    <col min="5125" max="5127" width="15.42578125" style="198" customWidth="1"/>
    <col min="5128" max="5128" width="16" style="198" bestFit="1" customWidth="1"/>
    <col min="5129" max="5129" width="15.140625" style="198" bestFit="1" customWidth="1"/>
    <col min="5130" max="5130" width="15.5703125" style="198" customWidth="1"/>
    <col min="5131" max="5131" width="14.7109375" style="198" customWidth="1"/>
    <col min="5132" max="5132" width="11.5703125" style="198" bestFit="1" customWidth="1"/>
    <col min="5133" max="5376" width="9.140625" style="198"/>
    <col min="5377" max="5377" width="0" style="198" hidden="1" customWidth="1"/>
    <col min="5378" max="5378" width="94.7109375" style="198" customWidth="1"/>
    <col min="5379" max="5379" width="19.42578125" style="198" customWidth="1"/>
    <col min="5380" max="5380" width="16.28515625" style="198" customWidth="1"/>
    <col min="5381" max="5383" width="15.42578125" style="198" customWidth="1"/>
    <col min="5384" max="5384" width="16" style="198" bestFit="1" customWidth="1"/>
    <col min="5385" max="5385" width="15.140625" style="198" bestFit="1" customWidth="1"/>
    <col min="5386" max="5386" width="15.5703125" style="198" customWidth="1"/>
    <col min="5387" max="5387" width="14.7109375" style="198" customWidth="1"/>
    <col min="5388" max="5388" width="11.5703125" style="198" bestFit="1" customWidth="1"/>
    <col min="5389" max="5632" width="9.140625" style="198"/>
    <col min="5633" max="5633" width="0" style="198" hidden="1" customWidth="1"/>
    <col min="5634" max="5634" width="94.7109375" style="198" customWidth="1"/>
    <col min="5635" max="5635" width="19.42578125" style="198" customWidth="1"/>
    <col min="5636" max="5636" width="16.28515625" style="198" customWidth="1"/>
    <col min="5637" max="5639" width="15.42578125" style="198" customWidth="1"/>
    <col min="5640" max="5640" width="16" style="198" bestFit="1" customWidth="1"/>
    <col min="5641" max="5641" width="15.140625" style="198" bestFit="1" customWidth="1"/>
    <col min="5642" max="5642" width="15.5703125" style="198" customWidth="1"/>
    <col min="5643" max="5643" width="14.7109375" style="198" customWidth="1"/>
    <col min="5644" max="5644" width="11.5703125" style="198" bestFit="1" customWidth="1"/>
    <col min="5645" max="5888" width="9.140625" style="198"/>
    <col min="5889" max="5889" width="0" style="198" hidden="1" customWidth="1"/>
    <col min="5890" max="5890" width="94.7109375" style="198" customWidth="1"/>
    <col min="5891" max="5891" width="19.42578125" style="198" customWidth="1"/>
    <col min="5892" max="5892" width="16.28515625" style="198" customWidth="1"/>
    <col min="5893" max="5895" width="15.42578125" style="198" customWidth="1"/>
    <col min="5896" max="5896" width="16" style="198" bestFit="1" customWidth="1"/>
    <col min="5897" max="5897" width="15.140625" style="198" bestFit="1" customWidth="1"/>
    <col min="5898" max="5898" width="15.5703125" style="198" customWidth="1"/>
    <col min="5899" max="5899" width="14.7109375" style="198" customWidth="1"/>
    <col min="5900" max="5900" width="11.5703125" style="198" bestFit="1" customWidth="1"/>
    <col min="5901" max="6144" width="9.140625" style="198"/>
    <col min="6145" max="6145" width="0" style="198" hidden="1" customWidth="1"/>
    <col min="6146" max="6146" width="94.7109375" style="198" customWidth="1"/>
    <col min="6147" max="6147" width="19.42578125" style="198" customWidth="1"/>
    <col min="6148" max="6148" width="16.28515625" style="198" customWidth="1"/>
    <col min="6149" max="6151" width="15.42578125" style="198" customWidth="1"/>
    <col min="6152" max="6152" width="16" style="198" bestFit="1" customWidth="1"/>
    <col min="6153" max="6153" width="15.140625" style="198" bestFit="1" customWidth="1"/>
    <col min="6154" max="6154" width="15.5703125" style="198" customWidth="1"/>
    <col min="6155" max="6155" width="14.7109375" style="198" customWidth="1"/>
    <col min="6156" max="6156" width="11.5703125" style="198" bestFit="1" customWidth="1"/>
    <col min="6157" max="6400" width="9.140625" style="198"/>
    <col min="6401" max="6401" width="0" style="198" hidden="1" customWidth="1"/>
    <col min="6402" max="6402" width="94.7109375" style="198" customWidth="1"/>
    <col min="6403" max="6403" width="19.42578125" style="198" customWidth="1"/>
    <col min="6404" max="6404" width="16.28515625" style="198" customWidth="1"/>
    <col min="6405" max="6407" width="15.42578125" style="198" customWidth="1"/>
    <col min="6408" max="6408" width="16" style="198" bestFit="1" customWidth="1"/>
    <col min="6409" max="6409" width="15.140625" style="198" bestFit="1" customWidth="1"/>
    <col min="6410" max="6410" width="15.5703125" style="198" customWidth="1"/>
    <col min="6411" max="6411" width="14.7109375" style="198" customWidth="1"/>
    <col min="6412" max="6412" width="11.5703125" style="198" bestFit="1" customWidth="1"/>
    <col min="6413" max="6656" width="9.140625" style="198"/>
    <col min="6657" max="6657" width="0" style="198" hidden="1" customWidth="1"/>
    <col min="6658" max="6658" width="94.7109375" style="198" customWidth="1"/>
    <col min="6659" max="6659" width="19.42578125" style="198" customWidth="1"/>
    <col min="6660" max="6660" width="16.28515625" style="198" customWidth="1"/>
    <col min="6661" max="6663" width="15.42578125" style="198" customWidth="1"/>
    <col min="6664" max="6664" width="16" style="198" bestFit="1" customWidth="1"/>
    <col min="6665" max="6665" width="15.140625" style="198" bestFit="1" customWidth="1"/>
    <col min="6666" max="6666" width="15.5703125" style="198" customWidth="1"/>
    <col min="6667" max="6667" width="14.7109375" style="198" customWidth="1"/>
    <col min="6668" max="6668" width="11.5703125" style="198" bestFit="1" customWidth="1"/>
    <col min="6669" max="6912" width="9.140625" style="198"/>
    <col min="6913" max="6913" width="0" style="198" hidden="1" customWidth="1"/>
    <col min="6914" max="6914" width="94.7109375" style="198" customWidth="1"/>
    <col min="6915" max="6915" width="19.42578125" style="198" customWidth="1"/>
    <col min="6916" max="6916" width="16.28515625" style="198" customWidth="1"/>
    <col min="6917" max="6919" width="15.42578125" style="198" customWidth="1"/>
    <col min="6920" max="6920" width="16" style="198" bestFit="1" customWidth="1"/>
    <col min="6921" max="6921" width="15.140625" style="198" bestFit="1" customWidth="1"/>
    <col min="6922" max="6922" width="15.5703125" style="198" customWidth="1"/>
    <col min="6923" max="6923" width="14.7109375" style="198" customWidth="1"/>
    <col min="6924" max="6924" width="11.5703125" style="198" bestFit="1" customWidth="1"/>
    <col min="6925" max="7168" width="9.140625" style="198"/>
    <col min="7169" max="7169" width="0" style="198" hidden="1" customWidth="1"/>
    <col min="7170" max="7170" width="94.7109375" style="198" customWidth="1"/>
    <col min="7171" max="7171" width="19.42578125" style="198" customWidth="1"/>
    <col min="7172" max="7172" width="16.28515625" style="198" customWidth="1"/>
    <col min="7173" max="7175" width="15.42578125" style="198" customWidth="1"/>
    <col min="7176" max="7176" width="16" style="198" bestFit="1" customWidth="1"/>
    <col min="7177" max="7177" width="15.140625" style="198" bestFit="1" customWidth="1"/>
    <col min="7178" max="7178" width="15.5703125" style="198" customWidth="1"/>
    <col min="7179" max="7179" width="14.7109375" style="198" customWidth="1"/>
    <col min="7180" max="7180" width="11.5703125" style="198" bestFit="1" customWidth="1"/>
    <col min="7181" max="7424" width="9.140625" style="198"/>
    <col min="7425" max="7425" width="0" style="198" hidden="1" customWidth="1"/>
    <col min="7426" max="7426" width="94.7109375" style="198" customWidth="1"/>
    <col min="7427" max="7427" width="19.42578125" style="198" customWidth="1"/>
    <col min="7428" max="7428" width="16.28515625" style="198" customWidth="1"/>
    <col min="7429" max="7431" width="15.42578125" style="198" customWidth="1"/>
    <col min="7432" max="7432" width="16" style="198" bestFit="1" customWidth="1"/>
    <col min="7433" max="7433" width="15.140625" style="198" bestFit="1" customWidth="1"/>
    <col min="7434" max="7434" width="15.5703125" style="198" customWidth="1"/>
    <col min="7435" max="7435" width="14.7109375" style="198" customWidth="1"/>
    <col min="7436" max="7436" width="11.5703125" style="198" bestFit="1" customWidth="1"/>
    <col min="7437" max="7680" width="9.140625" style="198"/>
    <col min="7681" max="7681" width="0" style="198" hidden="1" customWidth="1"/>
    <col min="7682" max="7682" width="94.7109375" style="198" customWidth="1"/>
    <col min="7683" max="7683" width="19.42578125" style="198" customWidth="1"/>
    <col min="7684" max="7684" width="16.28515625" style="198" customWidth="1"/>
    <col min="7685" max="7687" width="15.42578125" style="198" customWidth="1"/>
    <col min="7688" max="7688" width="16" style="198" bestFit="1" customWidth="1"/>
    <col min="7689" max="7689" width="15.140625" style="198" bestFit="1" customWidth="1"/>
    <col min="7690" max="7690" width="15.5703125" style="198" customWidth="1"/>
    <col min="7691" max="7691" width="14.7109375" style="198" customWidth="1"/>
    <col min="7692" max="7692" width="11.5703125" style="198" bestFit="1" customWidth="1"/>
    <col min="7693" max="7936" width="9.140625" style="198"/>
    <col min="7937" max="7937" width="0" style="198" hidden="1" customWidth="1"/>
    <col min="7938" max="7938" width="94.7109375" style="198" customWidth="1"/>
    <col min="7939" max="7939" width="19.42578125" style="198" customWidth="1"/>
    <col min="7940" max="7940" width="16.28515625" style="198" customWidth="1"/>
    <col min="7941" max="7943" width="15.42578125" style="198" customWidth="1"/>
    <col min="7944" max="7944" width="16" style="198" bestFit="1" customWidth="1"/>
    <col min="7945" max="7945" width="15.140625" style="198" bestFit="1" customWidth="1"/>
    <col min="7946" max="7946" width="15.5703125" style="198" customWidth="1"/>
    <col min="7947" max="7947" width="14.7109375" style="198" customWidth="1"/>
    <col min="7948" max="7948" width="11.5703125" style="198" bestFit="1" customWidth="1"/>
    <col min="7949" max="8192" width="9.140625" style="198"/>
    <col min="8193" max="8193" width="0" style="198" hidden="1" customWidth="1"/>
    <col min="8194" max="8194" width="94.7109375" style="198" customWidth="1"/>
    <col min="8195" max="8195" width="19.42578125" style="198" customWidth="1"/>
    <col min="8196" max="8196" width="16.28515625" style="198" customWidth="1"/>
    <col min="8197" max="8199" width="15.42578125" style="198" customWidth="1"/>
    <col min="8200" max="8200" width="16" style="198" bestFit="1" customWidth="1"/>
    <col min="8201" max="8201" width="15.140625" style="198" bestFit="1" customWidth="1"/>
    <col min="8202" max="8202" width="15.5703125" style="198" customWidth="1"/>
    <col min="8203" max="8203" width="14.7109375" style="198" customWidth="1"/>
    <col min="8204" max="8204" width="11.5703125" style="198" bestFit="1" customWidth="1"/>
    <col min="8205" max="8448" width="9.140625" style="198"/>
    <col min="8449" max="8449" width="0" style="198" hidden="1" customWidth="1"/>
    <col min="8450" max="8450" width="94.7109375" style="198" customWidth="1"/>
    <col min="8451" max="8451" width="19.42578125" style="198" customWidth="1"/>
    <col min="8452" max="8452" width="16.28515625" style="198" customWidth="1"/>
    <col min="8453" max="8455" width="15.42578125" style="198" customWidth="1"/>
    <col min="8456" max="8456" width="16" style="198" bestFit="1" customWidth="1"/>
    <col min="8457" max="8457" width="15.140625" style="198" bestFit="1" customWidth="1"/>
    <col min="8458" max="8458" width="15.5703125" style="198" customWidth="1"/>
    <col min="8459" max="8459" width="14.7109375" style="198" customWidth="1"/>
    <col min="8460" max="8460" width="11.5703125" style="198" bestFit="1" customWidth="1"/>
    <col min="8461" max="8704" width="9.140625" style="198"/>
    <col min="8705" max="8705" width="0" style="198" hidden="1" customWidth="1"/>
    <col min="8706" max="8706" width="94.7109375" style="198" customWidth="1"/>
    <col min="8707" max="8707" width="19.42578125" style="198" customWidth="1"/>
    <col min="8708" max="8708" width="16.28515625" style="198" customWidth="1"/>
    <col min="8709" max="8711" width="15.42578125" style="198" customWidth="1"/>
    <col min="8712" max="8712" width="16" style="198" bestFit="1" customWidth="1"/>
    <col min="8713" max="8713" width="15.140625" style="198" bestFit="1" customWidth="1"/>
    <col min="8714" max="8714" width="15.5703125" style="198" customWidth="1"/>
    <col min="8715" max="8715" width="14.7109375" style="198" customWidth="1"/>
    <col min="8716" max="8716" width="11.5703125" style="198" bestFit="1" customWidth="1"/>
    <col min="8717" max="8960" width="9.140625" style="198"/>
    <col min="8961" max="8961" width="0" style="198" hidden="1" customWidth="1"/>
    <col min="8962" max="8962" width="94.7109375" style="198" customWidth="1"/>
    <col min="8963" max="8963" width="19.42578125" style="198" customWidth="1"/>
    <col min="8964" max="8964" width="16.28515625" style="198" customWidth="1"/>
    <col min="8965" max="8967" width="15.42578125" style="198" customWidth="1"/>
    <col min="8968" max="8968" width="16" style="198" bestFit="1" customWidth="1"/>
    <col min="8969" max="8969" width="15.140625" style="198" bestFit="1" customWidth="1"/>
    <col min="8970" max="8970" width="15.5703125" style="198" customWidth="1"/>
    <col min="8971" max="8971" width="14.7109375" style="198" customWidth="1"/>
    <col min="8972" max="8972" width="11.5703125" style="198" bestFit="1" customWidth="1"/>
    <col min="8973" max="9216" width="9.140625" style="198"/>
    <col min="9217" max="9217" width="0" style="198" hidden="1" customWidth="1"/>
    <col min="9218" max="9218" width="94.7109375" style="198" customWidth="1"/>
    <col min="9219" max="9219" width="19.42578125" style="198" customWidth="1"/>
    <col min="9220" max="9220" width="16.28515625" style="198" customWidth="1"/>
    <col min="9221" max="9223" width="15.42578125" style="198" customWidth="1"/>
    <col min="9224" max="9224" width="16" style="198" bestFit="1" customWidth="1"/>
    <col min="9225" max="9225" width="15.140625" style="198" bestFit="1" customWidth="1"/>
    <col min="9226" max="9226" width="15.5703125" style="198" customWidth="1"/>
    <col min="9227" max="9227" width="14.7109375" style="198" customWidth="1"/>
    <col min="9228" max="9228" width="11.5703125" style="198" bestFit="1" customWidth="1"/>
    <col min="9229" max="9472" width="9.140625" style="198"/>
    <col min="9473" max="9473" width="0" style="198" hidden="1" customWidth="1"/>
    <col min="9474" max="9474" width="94.7109375" style="198" customWidth="1"/>
    <col min="9475" max="9475" width="19.42578125" style="198" customWidth="1"/>
    <col min="9476" max="9476" width="16.28515625" style="198" customWidth="1"/>
    <col min="9477" max="9479" width="15.42578125" style="198" customWidth="1"/>
    <col min="9480" max="9480" width="16" style="198" bestFit="1" customWidth="1"/>
    <col min="9481" max="9481" width="15.140625" style="198" bestFit="1" customWidth="1"/>
    <col min="9482" max="9482" width="15.5703125" style="198" customWidth="1"/>
    <col min="9483" max="9483" width="14.7109375" style="198" customWidth="1"/>
    <col min="9484" max="9484" width="11.5703125" style="198" bestFit="1" customWidth="1"/>
    <col min="9485" max="9728" width="9.140625" style="198"/>
    <col min="9729" max="9729" width="0" style="198" hidden="1" customWidth="1"/>
    <col min="9730" max="9730" width="94.7109375" style="198" customWidth="1"/>
    <col min="9731" max="9731" width="19.42578125" style="198" customWidth="1"/>
    <col min="9732" max="9732" width="16.28515625" style="198" customWidth="1"/>
    <col min="9733" max="9735" width="15.42578125" style="198" customWidth="1"/>
    <col min="9736" max="9736" width="16" style="198" bestFit="1" customWidth="1"/>
    <col min="9737" max="9737" width="15.140625" style="198" bestFit="1" customWidth="1"/>
    <col min="9738" max="9738" width="15.5703125" style="198" customWidth="1"/>
    <col min="9739" max="9739" width="14.7109375" style="198" customWidth="1"/>
    <col min="9740" max="9740" width="11.5703125" style="198" bestFit="1" customWidth="1"/>
    <col min="9741" max="9984" width="9.140625" style="198"/>
    <col min="9985" max="9985" width="0" style="198" hidden="1" customWidth="1"/>
    <col min="9986" max="9986" width="94.7109375" style="198" customWidth="1"/>
    <col min="9987" max="9987" width="19.42578125" style="198" customWidth="1"/>
    <col min="9988" max="9988" width="16.28515625" style="198" customWidth="1"/>
    <col min="9989" max="9991" width="15.42578125" style="198" customWidth="1"/>
    <col min="9992" max="9992" width="16" style="198" bestFit="1" customWidth="1"/>
    <col min="9993" max="9993" width="15.140625" style="198" bestFit="1" customWidth="1"/>
    <col min="9994" max="9994" width="15.5703125" style="198" customWidth="1"/>
    <col min="9995" max="9995" width="14.7109375" style="198" customWidth="1"/>
    <col min="9996" max="9996" width="11.5703125" style="198" bestFit="1" customWidth="1"/>
    <col min="9997" max="10240" width="9.140625" style="198"/>
    <col min="10241" max="10241" width="0" style="198" hidden="1" customWidth="1"/>
    <col min="10242" max="10242" width="94.7109375" style="198" customWidth="1"/>
    <col min="10243" max="10243" width="19.42578125" style="198" customWidth="1"/>
    <col min="10244" max="10244" width="16.28515625" style="198" customWidth="1"/>
    <col min="10245" max="10247" width="15.42578125" style="198" customWidth="1"/>
    <col min="10248" max="10248" width="16" style="198" bestFit="1" customWidth="1"/>
    <col min="10249" max="10249" width="15.140625" style="198" bestFit="1" customWidth="1"/>
    <col min="10250" max="10250" width="15.5703125" style="198" customWidth="1"/>
    <col min="10251" max="10251" width="14.7109375" style="198" customWidth="1"/>
    <col min="10252" max="10252" width="11.5703125" style="198" bestFit="1" customWidth="1"/>
    <col min="10253" max="10496" width="9.140625" style="198"/>
    <col min="10497" max="10497" width="0" style="198" hidden="1" customWidth="1"/>
    <col min="10498" max="10498" width="94.7109375" style="198" customWidth="1"/>
    <col min="10499" max="10499" width="19.42578125" style="198" customWidth="1"/>
    <col min="10500" max="10500" width="16.28515625" style="198" customWidth="1"/>
    <col min="10501" max="10503" width="15.42578125" style="198" customWidth="1"/>
    <col min="10504" max="10504" width="16" style="198" bestFit="1" customWidth="1"/>
    <col min="10505" max="10505" width="15.140625" style="198" bestFit="1" customWidth="1"/>
    <col min="10506" max="10506" width="15.5703125" style="198" customWidth="1"/>
    <col min="10507" max="10507" width="14.7109375" style="198" customWidth="1"/>
    <col min="10508" max="10508" width="11.5703125" style="198" bestFit="1" customWidth="1"/>
    <col min="10509" max="10752" width="9.140625" style="198"/>
    <col min="10753" max="10753" width="0" style="198" hidden="1" customWidth="1"/>
    <col min="10754" max="10754" width="94.7109375" style="198" customWidth="1"/>
    <col min="10755" max="10755" width="19.42578125" style="198" customWidth="1"/>
    <col min="10756" max="10756" width="16.28515625" style="198" customWidth="1"/>
    <col min="10757" max="10759" width="15.42578125" style="198" customWidth="1"/>
    <col min="10760" max="10760" width="16" style="198" bestFit="1" customWidth="1"/>
    <col min="10761" max="10761" width="15.140625" style="198" bestFit="1" customWidth="1"/>
    <col min="10762" max="10762" width="15.5703125" style="198" customWidth="1"/>
    <col min="10763" max="10763" width="14.7109375" style="198" customWidth="1"/>
    <col min="10764" max="10764" width="11.5703125" style="198" bestFit="1" customWidth="1"/>
    <col min="10765" max="11008" width="9.140625" style="198"/>
    <col min="11009" max="11009" width="0" style="198" hidden="1" customWidth="1"/>
    <col min="11010" max="11010" width="94.7109375" style="198" customWidth="1"/>
    <col min="11011" max="11011" width="19.42578125" style="198" customWidth="1"/>
    <col min="11012" max="11012" width="16.28515625" style="198" customWidth="1"/>
    <col min="11013" max="11015" width="15.42578125" style="198" customWidth="1"/>
    <col min="11016" max="11016" width="16" style="198" bestFit="1" customWidth="1"/>
    <col min="11017" max="11017" width="15.140625" style="198" bestFit="1" customWidth="1"/>
    <col min="11018" max="11018" width="15.5703125" style="198" customWidth="1"/>
    <col min="11019" max="11019" width="14.7109375" style="198" customWidth="1"/>
    <col min="11020" max="11020" width="11.5703125" style="198" bestFit="1" customWidth="1"/>
    <col min="11021" max="11264" width="9.140625" style="198"/>
    <col min="11265" max="11265" width="0" style="198" hidden="1" customWidth="1"/>
    <col min="11266" max="11266" width="94.7109375" style="198" customWidth="1"/>
    <col min="11267" max="11267" width="19.42578125" style="198" customWidth="1"/>
    <col min="11268" max="11268" width="16.28515625" style="198" customWidth="1"/>
    <col min="11269" max="11271" width="15.42578125" style="198" customWidth="1"/>
    <col min="11272" max="11272" width="16" style="198" bestFit="1" customWidth="1"/>
    <col min="11273" max="11273" width="15.140625" style="198" bestFit="1" customWidth="1"/>
    <col min="11274" max="11274" width="15.5703125" style="198" customWidth="1"/>
    <col min="11275" max="11275" width="14.7109375" style="198" customWidth="1"/>
    <col min="11276" max="11276" width="11.5703125" style="198" bestFit="1" customWidth="1"/>
    <col min="11277" max="11520" width="9.140625" style="198"/>
    <col min="11521" max="11521" width="0" style="198" hidden="1" customWidth="1"/>
    <col min="11522" max="11522" width="94.7109375" style="198" customWidth="1"/>
    <col min="11523" max="11523" width="19.42578125" style="198" customWidth="1"/>
    <col min="11524" max="11524" width="16.28515625" style="198" customWidth="1"/>
    <col min="11525" max="11527" width="15.42578125" style="198" customWidth="1"/>
    <col min="11528" max="11528" width="16" style="198" bestFit="1" customWidth="1"/>
    <col min="11529" max="11529" width="15.140625" style="198" bestFit="1" customWidth="1"/>
    <col min="11530" max="11530" width="15.5703125" style="198" customWidth="1"/>
    <col min="11531" max="11531" width="14.7109375" style="198" customWidth="1"/>
    <col min="11532" max="11532" width="11.5703125" style="198" bestFit="1" customWidth="1"/>
    <col min="11533" max="11776" width="9.140625" style="198"/>
    <col min="11777" max="11777" width="0" style="198" hidden="1" customWidth="1"/>
    <col min="11778" max="11778" width="94.7109375" style="198" customWidth="1"/>
    <col min="11779" max="11779" width="19.42578125" style="198" customWidth="1"/>
    <col min="11780" max="11780" width="16.28515625" style="198" customWidth="1"/>
    <col min="11781" max="11783" width="15.42578125" style="198" customWidth="1"/>
    <col min="11784" max="11784" width="16" style="198" bestFit="1" customWidth="1"/>
    <col min="11785" max="11785" width="15.140625" style="198" bestFit="1" customWidth="1"/>
    <col min="11786" max="11786" width="15.5703125" style="198" customWidth="1"/>
    <col min="11787" max="11787" width="14.7109375" style="198" customWidth="1"/>
    <col min="11788" max="11788" width="11.5703125" style="198" bestFit="1" customWidth="1"/>
    <col min="11789" max="12032" width="9.140625" style="198"/>
    <col min="12033" max="12033" width="0" style="198" hidden="1" customWidth="1"/>
    <col min="12034" max="12034" width="94.7109375" style="198" customWidth="1"/>
    <col min="12035" max="12035" width="19.42578125" style="198" customWidth="1"/>
    <col min="12036" max="12036" width="16.28515625" style="198" customWidth="1"/>
    <col min="12037" max="12039" width="15.42578125" style="198" customWidth="1"/>
    <col min="12040" max="12040" width="16" style="198" bestFit="1" customWidth="1"/>
    <col min="12041" max="12041" width="15.140625" style="198" bestFit="1" customWidth="1"/>
    <col min="12042" max="12042" width="15.5703125" style="198" customWidth="1"/>
    <col min="12043" max="12043" width="14.7109375" style="198" customWidth="1"/>
    <col min="12044" max="12044" width="11.5703125" style="198" bestFit="1" customWidth="1"/>
    <col min="12045" max="12288" width="9.140625" style="198"/>
    <col min="12289" max="12289" width="0" style="198" hidden="1" customWidth="1"/>
    <col min="12290" max="12290" width="94.7109375" style="198" customWidth="1"/>
    <col min="12291" max="12291" width="19.42578125" style="198" customWidth="1"/>
    <col min="12292" max="12292" width="16.28515625" style="198" customWidth="1"/>
    <col min="12293" max="12295" width="15.42578125" style="198" customWidth="1"/>
    <col min="12296" max="12296" width="16" style="198" bestFit="1" customWidth="1"/>
    <col min="12297" max="12297" width="15.140625" style="198" bestFit="1" customWidth="1"/>
    <col min="12298" max="12298" width="15.5703125" style="198" customWidth="1"/>
    <col min="12299" max="12299" width="14.7109375" style="198" customWidth="1"/>
    <col min="12300" max="12300" width="11.5703125" style="198" bestFit="1" customWidth="1"/>
    <col min="12301" max="12544" width="9.140625" style="198"/>
    <col min="12545" max="12545" width="0" style="198" hidden="1" customWidth="1"/>
    <col min="12546" max="12546" width="94.7109375" style="198" customWidth="1"/>
    <col min="12547" max="12547" width="19.42578125" style="198" customWidth="1"/>
    <col min="12548" max="12548" width="16.28515625" style="198" customWidth="1"/>
    <col min="12549" max="12551" width="15.42578125" style="198" customWidth="1"/>
    <col min="12552" max="12552" width="16" style="198" bestFit="1" customWidth="1"/>
    <col min="12553" max="12553" width="15.140625" style="198" bestFit="1" customWidth="1"/>
    <col min="12554" max="12554" width="15.5703125" style="198" customWidth="1"/>
    <col min="12555" max="12555" width="14.7109375" style="198" customWidth="1"/>
    <col min="12556" max="12556" width="11.5703125" style="198" bestFit="1" customWidth="1"/>
    <col min="12557" max="12800" width="9.140625" style="198"/>
    <col min="12801" max="12801" width="0" style="198" hidden="1" customWidth="1"/>
    <col min="12802" max="12802" width="94.7109375" style="198" customWidth="1"/>
    <col min="12803" max="12803" width="19.42578125" style="198" customWidth="1"/>
    <col min="12804" max="12804" width="16.28515625" style="198" customWidth="1"/>
    <col min="12805" max="12807" width="15.42578125" style="198" customWidth="1"/>
    <col min="12808" max="12808" width="16" style="198" bestFit="1" customWidth="1"/>
    <col min="12809" max="12809" width="15.140625" style="198" bestFit="1" customWidth="1"/>
    <col min="12810" max="12810" width="15.5703125" style="198" customWidth="1"/>
    <col min="12811" max="12811" width="14.7109375" style="198" customWidth="1"/>
    <col min="12812" max="12812" width="11.5703125" style="198" bestFit="1" customWidth="1"/>
    <col min="12813" max="13056" width="9.140625" style="198"/>
    <col min="13057" max="13057" width="0" style="198" hidden="1" customWidth="1"/>
    <col min="13058" max="13058" width="94.7109375" style="198" customWidth="1"/>
    <col min="13059" max="13059" width="19.42578125" style="198" customWidth="1"/>
    <col min="13060" max="13060" width="16.28515625" style="198" customWidth="1"/>
    <col min="13061" max="13063" width="15.42578125" style="198" customWidth="1"/>
    <col min="13064" max="13064" width="16" style="198" bestFit="1" customWidth="1"/>
    <col min="13065" max="13065" width="15.140625" style="198" bestFit="1" customWidth="1"/>
    <col min="13066" max="13066" width="15.5703125" style="198" customWidth="1"/>
    <col min="13067" max="13067" width="14.7109375" style="198" customWidth="1"/>
    <col min="13068" max="13068" width="11.5703125" style="198" bestFit="1" customWidth="1"/>
    <col min="13069" max="13312" width="9.140625" style="198"/>
    <col min="13313" max="13313" width="0" style="198" hidden="1" customWidth="1"/>
    <col min="13314" max="13314" width="94.7109375" style="198" customWidth="1"/>
    <col min="13315" max="13315" width="19.42578125" style="198" customWidth="1"/>
    <col min="13316" max="13316" width="16.28515625" style="198" customWidth="1"/>
    <col min="13317" max="13319" width="15.42578125" style="198" customWidth="1"/>
    <col min="13320" max="13320" width="16" style="198" bestFit="1" customWidth="1"/>
    <col min="13321" max="13321" width="15.140625" style="198" bestFit="1" customWidth="1"/>
    <col min="13322" max="13322" width="15.5703125" style="198" customWidth="1"/>
    <col min="13323" max="13323" width="14.7109375" style="198" customWidth="1"/>
    <col min="13324" max="13324" width="11.5703125" style="198" bestFit="1" customWidth="1"/>
    <col min="13325" max="13568" width="9.140625" style="198"/>
    <col min="13569" max="13569" width="0" style="198" hidden="1" customWidth="1"/>
    <col min="13570" max="13570" width="94.7109375" style="198" customWidth="1"/>
    <col min="13571" max="13571" width="19.42578125" style="198" customWidth="1"/>
    <col min="13572" max="13572" width="16.28515625" style="198" customWidth="1"/>
    <col min="13573" max="13575" width="15.42578125" style="198" customWidth="1"/>
    <col min="13576" max="13576" width="16" style="198" bestFit="1" customWidth="1"/>
    <col min="13577" max="13577" width="15.140625" style="198" bestFit="1" customWidth="1"/>
    <col min="13578" max="13578" width="15.5703125" style="198" customWidth="1"/>
    <col min="13579" max="13579" width="14.7109375" style="198" customWidth="1"/>
    <col min="13580" max="13580" width="11.5703125" style="198" bestFit="1" customWidth="1"/>
    <col min="13581" max="13824" width="9.140625" style="198"/>
    <col min="13825" max="13825" width="0" style="198" hidden="1" customWidth="1"/>
    <col min="13826" max="13826" width="94.7109375" style="198" customWidth="1"/>
    <col min="13827" max="13827" width="19.42578125" style="198" customWidth="1"/>
    <col min="13828" max="13828" width="16.28515625" style="198" customWidth="1"/>
    <col min="13829" max="13831" width="15.42578125" style="198" customWidth="1"/>
    <col min="13832" max="13832" width="16" style="198" bestFit="1" customWidth="1"/>
    <col min="13833" max="13833" width="15.140625" style="198" bestFit="1" customWidth="1"/>
    <col min="13834" max="13834" width="15.5703125" style="198" customWidth="1"/>
    <col min="13835" max="13835" width="14.7109375" style="198" customWidth="1"/>
    <col min="13836" max="13836" width="11.5703125" style="198" bestFit="1" customWidth="1"/>
    <col min="13837" max="14080" width="9.140625" style="198"/>
    <col min="14081" max="14081" width="0" style="198" hidden="1" customWidth="1"/>
    <col min="14082" max="14082" width="94.7109375" style="198" customWidth="1"/>
    <col min="14083" max="14083" width="19.42578125" style="198" customWidth="1"/>
    <col min="14084" max="14084" width="16.28515625" style="198" customWidth="1"/>
    <col min="14085" max="14087" width="15.42578125" style="198" customWidth="1"/>
    <col min="14088" max="14088" width="16" style="198" bestFit="1" customWidth="1"/>
    <col min="14089" max="14089" width="15.140625" style="198" bestFit="1" customWidth="1"/>
    <col min="14090" max="14090" width="15.5703125" style="198" customWidth="1"/>
    <col min="14091" max="14091" width="14.7109375" style="198" customWidth="1"/>
    <col min="14092" max="14092" width="11.5703125" style="198" bestFit="1" customWidth="1"/>
    <col min="14093" max="14336" width="9.140625" style="198"/>
    <col min="14337" max="14337" width="0" style="198" hidden="1" customWidth="1"/>
    <col min="14338" max="14338" width="94.7109375" style="198" customWidth="1"/>
    <col min="14339" max="14339" width="19.42578125" style="198" customWidth="1"/>
    <col min="14340" max="14340" width="16.28515625" style="198" customWidth="1"/>
    <col min="14341" max="14343" width="15.42578125" style="198" customWidth="1"/>
    <col min="14344" max="14344" width="16" style="198" bestFit="1" customWidth="1"/>
    <col min="14345" max="14345" width="15.140625" style="198" bestFit="1" customWidth="1"/>
    <col min="14346" max="14346" width="15.5703125" style="198" customWidth="1"/>
    <col min="14347" max="14347" width="14.7109375" style="198" customWidth="1"/>
    <col min="14348" max="14348" width="11.5703125" style="198" bestFit="1" customWidth="1"/>
    <col min="14349" max="14592" width="9.140625" style="198"/>
    <col min="14593" max="14593" width="0" style="198" hidden="1" customWidth="1"/>
    <col min="14594" max="14594" width="94.7109375" style="198" customWidth="1"/>
    <col min="14595" max="14595" width="19.42578125" style="198" customWidth="1"/>
    <col min="14596" max="14596" width="16.28515625" style="198" customWidth="1"/>
    <col min="14597" max="14599" width="15.42578125" style="198" customWidth="1"/>
    <col min="14600" max="14600" width="16" style="198" bestFit="1" customWidth="1"/>
    <col min="14601" max="14601" width="15.140625" style="198" bestFit="1" customWidth="1"/>
    <col min="14602" max="14602" width="15.5703125" style="198" customWidth="1"/>
    <col min="14603" max="14603" width="14.7109375" style="198" customWidth="1"/>
    <col min="14604" max="14604" width="11.5703125" style="198" bestFit="1" customWidth="1"/>
    <col min="14605" max="14848" width="9.140625" style="198"/>
    <col min="14849" max="14849" width="0" style="198" hidden="1" customWidth="1"/>
    <col min="14850" max="14850" width="94.7109375" style="198" customWidth="1"/>
    <col min="14851" max="14851" width="19.42578125" style="198" customWidth="1"/>
    <col min="14852" max="14852" width="16.28515625" style="198" customWidth="1"/>
    <col min="14853" max="14855" width="15.42578125" style="198" customWidth="1"/>
    <col min="14856" max="14856" width="16" style="198" bestFit="1" customWidth="1"/>
    <col min="14857" max="14857" width="15.140625" style="198" bestFit="1" customWidth="1"/>
    <col min="14858" max="14858" width="15.5703125" style="198" customWidth="1"/>
    <col min="14859" max="14859" width="14.7109375" style="198" customWidth="1"/>
    <col min="14860" max="14860" width="11.5703125" style="198" bestFit="1" customWidth="1"/>
    <col min="14861" max="15104" width="9.140625" style="198"/>
    <col min="15105" max="15105" width="0" style="198" hidden="1" customWidth="1"/>
    <col min="15106" max="15106" width="94.7109375" style="198" customWidth="1"/>
    <col min="15107" max="15107" width="19.42578125" style="198" customWidth="1"/>
    <col min="15108" max="15108" width="16.28515625" style="198" customWidth="1"/>
    <col min="15109" max="15111" width="15.42578125" style="198" customWidth="1"/>
    <col min="15112" max="15112" width="16" style="198" bestFit="1" customWidth="1"/>
    <col min="15113" max="15113" width="15.140625" style="198" bestFit="1" customWidth="1"/>
    <col min="15114" max="15114" width="15.5703125" style="198" customWidth="1"/>
    <col min="15115" max="15115" width="14.7109375" style="198" customWidth="1"/>
    <col min="15116" max="15116" width="11.5703125" style="198" bestFit="1" customWidth="1"/>
    <col min="15117" max="15360" width="9.140625" style="198"/>
    <col min="15361" max="15361" width="0" style="198" hidden="1" customWidth="1"/>
    <col min="15362" max="15362" width="94.7109375" style="198" customWidth="1"/>
    <col min="15363" max="15363" width="19.42578125" style="198" customWidth="1"/>
    <col min="15364" max="15364" width="16.28515625" style="198" customWidth="1"/>
    <col min="15365" max="15367" width="15.42578125" style="198" customWidth="1"/>
    <col min="15368" max="15368" width="16" style="198" bestFit="1" customWidth="1"/>
    <col min="15369" max="15369" width="15.140625" style="198" bestFit="1" customWidth="1"/>
    <col min="15370" max="15370" width="15.5703125" style="198" customWidth="1"/>
    <col min="15371" max="15371" width="14.7109375" style="198" customWidth="1"/>
    <col min="15372" max="15372" width="11.5703125" style="198" bestFit="1" customWidth="1"/>
    <col min="15373" max="15616" width="9.140625" style="198"/>
    <col min="15617" max="15617" width="0" style="198" hidden="1" customWidth="1"/>
    <col min="15618" max="15618" width="94.7109375" style="198" customWidth="1"/>
    <col min="15619" max="15619" width="19.42578125" style="198" customWidth="1"/>
    <col min="15620" max="15620" width="16.28515625" style="198" customWidth="1"/>
    <col min="15621" max="15623" width="15.42578125" style="198" customWidth="1"/>
    <col min="15624" max="15624" width="16" style="198" bestFit="1" customWidth="1"/>
    <col min="15625" max="15625" width="15.140625" style="198" bestFit="1" customWidth="1"/>
    <col min="15626" max="15626" width="15.5703125" style="198" customWidth="1"/>
    <col min="15627" max="15627" width="14.7109375" style="198" customWidth="1"/>
    <col min="15628" max="15628" width="11.5703125" style="198" bestFit="1" customWidth="1"/>
    <col min="15629" max="15872" width="9.140625" style="198"/>
    <col min="15873" max="15873" width="0" style="198" hidden="1" customWidth="1"/>
    <col min="15874" max="15874" width="94.7109375" style="198" customWidth="1"/>
    <col min="15875" max="15875" width="19.42578125" style="198" customWidth="1"/>
    <col min="15876" max="15876" width="16.28515625" style="198" customWidth="1"/>
    <col min="15877" max="15879" width="15.42578125" style="198" customWidth="1"/>
    <col min="15880" max="15880" width="16" style="198" bestFit="1" customWidth="1"/>
    <col min="15881" max="15881" width="15.140625" style="198" bestFit="1" customWidth="1"/>
    <col min="15882" max="15882" width="15.5703125" style="198" customWidth="1"/>
    <col min="15883" max="15883" width="14.7109375" style="198" customWidth="1"/>
    <col min="15884" max="15884" width="11.5703125" style="198" bestFit="1" customWidth="1"/>
    <col min="15885" max="16128" width="9.140625" style="198"/>
    <col min="16129" max="16129" width="0" style="198" hidden="1" customWidth="1"/>
    <col min="16130" max="16130" width="94.7109375" style="198" customWidth="1"/>
    <col min="16131" max="16131" width="19.42578125" style="198" customWidth="1"/>
    <col min="16132" max="16132" width="16.28515625" style="198" customWidth="1"/>
    <col min="16133" max="16135" width="15.42578125" style="198" customWidth="1"/>
    <col min="16136" max="16136" width="16" style="198" bestFit="1" customWidth="1"/>
    <col min="16137" max="16137" width="15.140625" style="198" bestFit="1" customWidth="1"/>
    <col min="16138" max="16138" width="15.5703125" style="198" customWidth="1"/>
    <col min="16139" max="16139" width="14.7109375" style="198" customWidth="1"/>
    <col min="16140" max="16140" width="11.5703125" style="198" bestFit="1" customWidth="1"/>
    <col min="16141" max="16384" width="9.140625" style="198"/>
  </cols>
  <sheetData>
    <row r="1" spans="2:11" hidden="1" x14ac:dyDescent="0.25">
      <c r="B1" s="490" t="s">
        <v>0</v>
      </c>
      <c r="C1" s="491"/>
      <c r="D1" s="491"/>
      <c r="E1" s="491"/>
      <c r="F1" s="491"/>
      <c r="G1" s="491"/>
      <c r="H1" s="492"/>
    </row>
    <row r="2" spans="2:11" hidden="1" x14ac:dyDescent="0.25">
      <c r="B2" s="493" t="s">
        <v>1</v>
      </c>
      <c r="C2" s="494"/>
      <c r="D2" s="494"/>
      <c r="E2" s="494"/>
      <c r="F2" s="494"/>
      <c r="G2" s="494"/>
      <c r="H2" s="495"/>
    </row>
    <row r="3" spans="2:11" x14ac:dyDescent="0.25">
      <c r="B3" s="199" t="s">
        <v>2</v>
      </c>
      <c r="C3" s="200"/>
      <c r="D3" s="201"/>
      <c r="E3" s="202"/>
      <c r="F3" s="202"/>
      <c r="G3" s="202"/>
      <c r="H3" s="203"/>
    </row>
    <row r="4" spans="2:11" x14ac:dyDescent="0.25">
      <c r="B4" s="199" t="s">
        <v>366</v>
      </c>
      <c r="C4" s="200"/>
      <c r="D4" s="204"/>
      <c r="E4" s="200"/>
      <c r="F4" s="200"/>
      <c r="G4" s="200"/>
      <c r="H4" s="205"/>
    </row>
    <row r="5" spans="2:11" x14ac:dyDescent="0.25">
      <c r="B5" s="199" t="s">
        <v>768</v>
      </c>
      <c r="C5" s="206"/>
      <c r="D5" s="207"/>
      <c r="E5" s="206"/>
      <c r="F5" s="206"/>
      <c r="G5" s="206"/>
      <c r="H5" s="208"/>
    </row>
    <row r="6" spans="2:11" x14ac:dyDescent="0.25">
      <c r="B6" s="199"/>
      <c r="C6" s="206"/>
      <c r="D6" s="207"/>
      <c r="E6" s="206"/>
      <c r="F6" s="206"/>
      <c r="G6" s="206"/>
      <c r="H6" s="208"/>
    </row>
    <row r="7" spans="2:11" ht="30" x14ac:dyDescent="0.25">
      <c r="B7" s="209" t="s">
        <v>4</v>
      </c>
      <c r="C7" s="209" t="s">
        <v>5</v>
      </c>
      <c r="D7" s="210" t="s">
        <v>6</v>
      </c>
      <c r="E7" s="211" t="s">
        <v>7</v>
      </c>
      <c r="F7" s="212" t="s">
        <v>8</v>
      </c>
      <c r="G7" s="212" t="s">
        <v>9</v>
      </c>
      <c r="H7" s="212" t="s">
        <v>10</v>
      </c>
      <c r="J7" s="257"/>
    </row>
    <row r="8" spans="2:11" x14ac:dyDescent="0.25">
      <c r="B8" s="199" t="s">
        <v>11</v>
      </c>
      <c r="C8" s="213"/>
      <c r="D8" s="276"/>
      <c r="E8" s="277"/>
      <c r="F8" s="278"/>
      <c r="G8" s="278"/>
      <c r="H8" s="279"/>
      <c r="J8" s="257"/>
    </row>
    <row r="9" spans="2:11" s="257" customFormat="1" hidden="1" x14ac:dyDescent="0.25">
      <c r="B9" s="199" t="s">
        <v>352</v>
      </c>
      <c r="C9" s="213"/>
      <c r="D9" s="397"/>
      <c r="E9" s="80"/>
      <c r="F9" s="63"/>
      <c r="G9" s="63"/>
      <c r="H9" s="279"/>
      <c r="I9" s="197"/>
      <c r="J9" s="398"/>
      <c r="K9" s="81"/>
    </row>
    <row r="10" spans="2:11" s="257" customFormat="1" hidden="1" x14ac:dyDescent="0.25">
      <c r="B10" s="199" t="s">
        <v>13</v>
      </c>
      <c r="C10" s="213"/>
      <c r="D10" s="397"/>
      <c r="E10" s="82"/>
      <c r="F10" s="63"/>
      <c r="G10" s="63"/>
      <c r="H10" s="279"/>
      <c r="I10" s="197"/>
      <c r="J10" s="197"/>
    </row>
    <row r="11" spans="2:11" hidden="1" x14ac:dyDescent="0.25">
      <c r="B11" s="223" t="s">
        <v>77</v>
      </c>
      <c r="C11" s="213"/>
      <c r="D11" s="397"/>
      <c r="E11" s="66" t="e">
        <f>SUM(#REF!)</f>
        <v>#REF!</v>
      </c>
      <c r="F11" s="13" t="e">
        <f>SUM(#REF!)</f>
        <v>#REF!</v>
      </c>
      <c r="G11" s="9"/>
      <c r="H11" s="230"/>
      <c r="J11" s="197"/>
    </row>
    <row r="12" spans="2:11" hidden="1" x14ac:dyDescent="0.25">
      <c r="B12" s="223" t="s">
        <v>78</v>
      </c>
      <c r="C12" s="213"/>
      <c r="D12" s="397"/>
      <c r="E12" s="83"/>
      <c r="F12" s="9"/>
      <c r="G12" s="9"/>
      <c r="H12" s="230"/>
      <c r="J12" s="197"/>
    </row>
    <row r="13" spans="2:11" hidden="1" x14ac:dyDescent="0.25">
      <c r="B13" s="220"/>
      <c r="C13" s="232"/>
      <c r="D13" s="18"/>
      <c r="E13" s="238"/>
      <c r="F13" s="217"/>
      <c r="G13" s="217"/>
      <c r="H13" s="399"/>
      <c r="J13" s="197"/>
    </row>
    <row r="14" spans="2:11" hidden="1" x14ac:dyDescent="0.25">
      <c r="B14" s="223" t="s">
        <v>77</v>
      </c>
      <c r="C14" s="213"/>
      <c r="D14" s="397"/>
      <c r="E14" s="66" t="e">
        <f>SUM(#REF!)</f>
        <v>#REF!</v>
      </c>
      <c r="F14" s="66" t="e">
        <f>SUM(#REF!)</f>
        <v>#REF!</v>
      </c>
      <c r="G14" s="9"/>
      <c r="H14" s="230"/>
      <c r="J14" s="197"/>
    </row>
    <row r="15" spans="2:11" x14ac:dyDescent="0.25">
      <c r="B15" s="223" t="s">
        <v>79</v>
      </c>
      <c r="C15" s="213"/>
      <c r="D15" s="397"/>
      <c r="E15" s="83"/>
      <c r="F15" s="83"/>
      <c r="G15" s="9"/>
      <c r="H15" s="230"/>
      <c r="J15" s="197"/>
    </row>
    <row r="16" spans="2:11" x14ac:dyDescent="0.25">
      <c r="B16" s="223" t="s">
        <v>80</v>
      </c>
      <c r="C16" s="213"/>
      <c r="D16" s="397"/>
      <c r="E16" s="83"/>
      <c r="F16" s="83"/>
      <c r="G16" s="9"/>
      <c r="H16" s="230"/>
      <c r="J16" s="197"/>
    </row>
    <row r="17" spans="2:10" x14ac:dyDescent="0.25">
      <c r="B17" s="235" t="s">
        <v>358</v>
      </c>
      <c r="C17" s="400" t="s">
        <v>88</v>
      </c>
      <c r="D17" s="354">
        <v>5000000</v>
      </c>
      <c r="E17" s="59">
        <v>5177.3599999999997</v>
      </c>
      <c r="F17" s="59">
        <v>4.72</v>
      </c>
      <c r="G17" s="11">
        <v>3.7506999999999997</v>
      </c>
      <c r="H17" s="230" t="s">
        <v>359</v>
      </c>
      <c r="J17" s="197"/>
    </row>
    <row r="18" spans="2:10" x14ac:dyDescent="0.25">
      <c r="B18" s="223" t="s">
        <v>77</v>
      </c>
      <c r="C18" s="213"/>
      <c r="D18" s="397"/>
      <c r="E18" s="66">
        <f>SUM(E17:E17)</f>
        <v>5177.3599999999997</v>
      </c>
      <c r="F18" s="67">
        <f>SUM(F17:F17)</f>
        <v>4.72</v>
      </c>
      <c r="G18" s="9"/>
      <c r="H18" s="230"/>
      <c r="J18" s="197"/>
    </row>
    <row r="19" spans="2:10" x14ac:dyDescent="0.25">
      <c r="B19" s="223" t="s">
        <v>81</v>
      </c>
      <c r="C19" s="223"/>
      <c r="D19" s="401"/>
      <c r="E19" s="8"/>
      <c r="F19" s="9"/>
      <c r="G19" s="9"/>
      <c r="H19" s="230"/>
      <c r="J19" s="197"/>
    </row>
    <row r="20" spans="2:10" x14ac:dyDescent="0.25">
      <c r="B20" s="223" t="s">
        <v>97</v>
      </c>
      <c r="C20" s="223"/>
      <c r="D20" s="401"/>
      <c r="E20" s="8"/>
      <c r="F20" s="9"/>
      <c r="G20" s="9"/>
      <c r="H20" s="230"/>
      <c r="J20" s="197"/>
    </row>
    <row r="21" spans="2:10" x14ac:dyDescent="0.25">
      <c r="B21" s="235" t="s">
        <v>702</v>
      </c>
      <c r="C21" s="400" t="s">
        <v>291</v>
      </c>
      <c r="D21" s="402">
        <v>1500</v>
      </c>
      <c r="E21" s="10">
        <v>7174.7</v>
      </c>
      <c r="F21" s="11">
        <v>6.54</v>
      </c>
      <c r="G21" s="11">
        <v>4.9399999999999995</v>
      </c>
      <c r="H21" s="403" t="s">
        <v>703</v>
      </c>
      <c r="J21" s="197"/>
    </row>
    <row r="22" spans="2:10" x14ac:dyDescent="0.25">
      <c r="B22" s="235" t="s">
        <v>700</v>
      </c>
      <c r="C22" s="400" t="s">
        <v>293</v>
      </c>
      <c r="D22" s="402">
        <v>1000</v>
      </c>
      <c r="E22" s="10">
        <v>4934.8100000000004</v>
      </c>
      <c r="F22" s="11">
        <v>4.5</v>
      </c>
      <c r="G22" s="11">
        <v>4.2298999999999998</v>
      </c>
      <c r="H22" s="403" t="s">
        <v>701</v>
      </c>
      <c r="J22" s="197"/>
    </row>
    <row r="23" spans="2:10" x14ac:dyDescent="0.25">
      <c r="B23" s="235" t="s">
        <v>795</v>
      </c>
      <c r="C23" s="400" t="s">
        <v>293</v>
      </c>
      <c r="D23" s="402">
        <v>1000</v>
      </c>
      <c r="E23" s="10">
        <v>4893.3100000000004</v>
      </c>
      <c r="F23" s="11">
        <v>4.46</v>
      </c>
      <c r="G23" s="11">
        <v>4.6001000000000003</v>
      </c>
      <c r="H23" s="403" t="s">
        <v>796</v>
      </c>
      <c r="J23" s="197"/>
    </row>
    <row r="24" spans="2:10" x14ac:dyDescent="0.25">
      <c r="B24" s="235" t="s">
        <v>367</v>
      </c>
      <c r="C24" s="400" t="s">
        <v>288</v>
      </c>
      <c r="D24" s="402">
        <v>1000</v>
      </c>
      <c r="E24" s="10">
        <v>4831.16</v>
      </c>
      <c r="F24" s="11">
        <v>4.4000000000000004</v>
      </c>
      <c r="G24" s="11">
        <v>4.6898999999999997</v>
      </c>
      <c r="H24" s="403" t="s">
        <v>368</v>
      </c>
      <c r="J24" s="197"/>
    </row>
    <row r="25" spans="2:10" x14ac:dyDescent="0.25">
      <c r="B25" s="235" t="s">
        <v>744</v>
      </c>
      <c r="C25" s="400" t="s">
        <v>293</v>
      </c>
      <c r="D25" s="402">
        <v>1000</v>
      </c>
      <c r="E25" s="10">
        <v>4785.3100000000004</v>
      </c>
      <c r="F25" s="11">
        <v>4.3600000000000003</v>
      </c>
      <c r="G25" s="11">
        <v>4.8449999999999998</v>
      </c>
      <c r="H25" s="403" t="s">
        <v>745</v>
      </c>
      <c r="J25" s="197"/>
    </row>
    <row r="26" spans="2:10" x14ac:dyDescent="0.25">
      <c r="B26" s="235" t="s">
        <v>746</v>
      </c>
      <c r="C26" s="400" t="s">
        <v>288</v>
      </c>
      <c r="D26" s="402">
        <v>1000</v>
      </c>
      <c r="E26" s="10">
        <v>4782.4799999999996</v>
      </c>
      <c r="F26" s="11">
        <v>4.3600000000000003</v>
      </c>
      <c r="G26" s="11">
        <v>4.8400000000000007</v>
      </c>
      <c r="H26" s="403" t="s">
        <v>747</v>
      </c>
      <c r="J26" s="197"/>
    </row>
    <row r="27" spans="2:10" x14ac:dyDescent="0.25">
      <c r="B27" s="235" t="s">
        <v>748</v>
      </c>
      <c r="C27" s="400" t="s">
        <v>293</v>
      </c>
      <c r="D27" s="402">
        <v>500</v>
      </c>
      <c r="E27" s="10">
        <v>2454.13</v>
      </c>
      <c r="F27" s="11">
        <v>2.2400000000000002</v>
      </c>
      <c r="G27" s="11">
        <v>4.43</v>
      </c>
      <c r="H27" s="403" t="s">
        <v>749</v>
      </c>
      <c r="J27" s="197"/>
    </row>
    <row r="28" spans="2:10" x14ac:dyDescent="0.25">
      <c r="B28" s="235" t="s">
        <v>750</v>
      </c>
      <c r="C28" s="400" t="s">
        <v>293</v>
      </c>
      <c r="D28" s="402">
        <v>500</v>
      </c>
      <c r="E28" s="10">
        <v>2424.13</v>
      </c>
      <c r="F28" s="11">
        <v>2.21</v>
      </c>
      <c r="G28" s="11">
        <v>4.8</v>
      </c>
      <c r="H28" s="403" t="s">
        <v>751</v>
      </c>
      <c r="J28" s="197"/>
    </row>
    <row r="29" spans="2:10" x14ac:dyDescent="0.25">
      <c r="B29" s="235" t="s">
        <v>797</v>
      </c>
      <c r="C29" s="400" t="s">
        <v>293</v>
      </c>
      <c r="D29" s="402">
        <v>500</v>
      </c>
      <c r="E29" s="10">
        <v>2402.21</v>
      </c>
      <c r="F29" s="11">
        <v>2.19</v>
      </c>
      <c r="G29" s="11">
        <v>4.8400000000000007</v>
      </c>
      <c r="H29" s="403" t="s">
        <v>798</v>
      </c>
      <c r="J29" s="197"/>
    </row>
    <row r="30" spans="2:10" x14ac:dyDescent="0.25">
      <c r="B30" s="235" t="s">
        <v>752</v>
      </c>
      <c r="C30" s="400" t="s">
        <v>295</v>
      </c>
      <c r="D30" s="402">
        <v>500</v>
      </c>
      <c r="E30" s="10">
        <v>2395.62</v>
      </c>
      <c r="F30" s="11">
        <v>2.1800000000000002</v>
      </c>
      <c r="G30" s="11">
        <v>4.8049999999999997</v>
      </c>
      <c r="H30" s="403" t="s">
        <v>753</v>
      </c>
      <c r="J30" s="197"/>
    </row>
    <row r="31" spans="2:10" x14ac:dyDescent="0.25">
      <c r="B31" s="235" t="s">
        <v>799</v>
      </c>
      <c r="C31" s="400" t="s">
        <v>288</v>
      </c>
      <c r="D31" s="402">
        <v>500</v>
      </c>
      <c r="E31" s="10">
        <v>2388.29</v>
      </c>
      <c r="F31" s="11">
        <v>2.1800000000000002</v>
      </c>
      <c r="G31" s="11">
        <v>4.8500000000000005</v>
      </c>
      <c r="H31" s="403" t="s">
        <v>800</v>
      </c>
      <c r="J31" s="197"/>
    </row>
    <row r="32" spans="2:10" x14ac:dyDescent="0.25">
      <c r="B32" s="235" t="s">
        <v>754</v>
      </c>
      <c r="C32" s="400" t="s">
        <v>291</v>
      </c>
      <c r="D32" s="402">
        <v>250</v>
      </c>
      <c r="E32" s="10">
        <v>1197.0999999999999</v>
      </c>
      <c r="F32" s="11">
        <v>1.0900000000000001</v>
      </c>
      <c r="G32" s="11">
        <v>4.8149999999999995</v>
      </c>
      <c r="H32" s="403" t="s">
        <v>755</v>
      </c>
      <c r="J32" s="197"/>
    </row>
    <row r="33" spans="2:10" x14ac:dyDescent="0.25">
      <c r="B33" s="223" t="s">
        <v>77</v>
      </c>
      <c r="C33" s="223"/>
      <c r="D33" s="404"/>
      <c r="E33" s="12">
        <f>SUM(E21:E32)</f>
        <v>44663.25</v>
      </c>
      <c r="F33" s="12">
        <f>SUM(F21:F32)</f>
        <v>40.71</v>
      </c>
      <c r="G33" s="9"/>
      <c r="H33" s="230"/>
      <c r="J33" s="197"/>
    </row>
    <row r="34" spans="2:10" x14ac:dyDescent="0.25">
      <c r="B34" s="199" t="s">
        <v>294</v>
      </c>
      <c r="C34" s="213"/>
      <c r="D34" s="276"/>
      <c r="E34" s="80"/>
      <c r="F34" s="63"/>
      <c r="G34" s="63"/>
      <c r="H34" s="279"/>
      <c r="J34" s="197"/>
    </row>
    <row r="35" spans="2:10" x14ac:dyDescent="0.25">
      <c r="B35" s="199" t="s">
        <v>13</v>
      </c>
      <c r="C35" s="213"/>
      <c r="D35" s="276"/>
      <c r="E35" s="80"/>
      <c r="F35" s="63"/>
      <c r="G35" s="63"/>
      <c r="H35" s="279"/>
      <c r="J35" s="197"/>
    </row>
    <row r="36" spans="2:10" x14ac:dyDescent="0.25">
      <c r="B36" s="220" t="s">
        <v>369</v>
      </c>
      <c r="C36" s="400" t="s">
        <v>293</v>
      </c>
      <c r="D36" s="280">
        <v>1300</v>
      </c>
      <c r="E36" s="84">
        <v>6424.94</v>
      </c>
      <c r="F36" s="85">
        <v>5.86</v>
      </c>
      <c r="G36" s="7">
        <v>4.1401000000000003</v>
      </c>
      <c r="H36" s="281" t="s">
        <v>370</v>
      </c>
      <c r="J36" s="197"/>
    </row>
    <row r="37" spans="2:10" x14ac:dyDescent="0.25">
      <c r="B37" s="220" t="s">
        <v>371</v>
      </c>
      <c r="C37" s="400" t="s">
        <v>293</v>
      </c>
      <c r="D37" s="280">
        <v>1000</v>
      </c>
      <c r="E37" s="84">
        <v>5000</v>
      </c>
      <c r="F37" s="85">
        <v>4.5599999999999996</v>
      </c>
      <c r="G37" s="7">
        <v>3.3583000000000003</v>
      </c>
      <c r="H37" s="281" t="s">
        <v>372</v>
      </c>
      <c r="J37" s="197"/>
    </row>
    <row r="38" spans="2:10" x14ac:dyDescent="0.25">
      <c r="B38" s="220" t="s">
        <v>801</v>
      </c>
      <c r="C38" s="400" t="s">
        <v>293</v>
      </c>
      <c r="D38" s="280">
        <v>1000</v>
      </c>
      <c r="E38" s="84">
        <v>4949.28</v>
      </c>
      <c r="F38" s="85">
        <v>4.51</v>
      </c>
      <c r="G38" s="7">
        <v>4.3498999999999999</v>
      </c>
      <c r="H38" s="281" t="s">
        <v>802</v>
      </c>
      <c r="J38" s="197"/>
    </row>
    <row r="39" spans="2:10" x14ac:dyDescent="0.25">
      <c r="B39" s="220" t="s">
        <v>803</v>
      </c>
      <c r="C39" s="400" t="s">
        <v>293</v>
      </c>
      <c r="D39" s="280">
        <v>1000</v>
      </c>
      <c r="E39" s="84">
        <v>4940.46</v>
      </c>
      <c r="F39" s="85">
        <v>4.5</v>
      </c>
      <c r="G39" s="7">
        <v>4.2300000000000004</v>
      </c>
      <c r="H39" s="281" t="s">
        <v>804</v>
      </c>
      <c r="J39" s="197"/>
    </row>
    <row r="40" spans="2:10" x14ac:dyDescent="0.25">
      <c r="B40" s="220" t="s">
        <v>805</v>
      </c>
      <c r="C40" s="400" t="s">
        <v>293</v>
      </c>
      <c r="D40" s="280">
        <v>1000</v>
      </c>
      <c r="E40" s="84">
        <v>4765.18</v>
      </c>
      <c r="F40" s="85">
        <v>4.34</v>
      </c>
      <c r="G40" s="7">
        <v>5.1100000000000003</v>
      </c>
      <c r="H40" s="281" t="s">
        <v>806</v>
      </c>
      <c r="J40" s="197"/>
    </row>
    <row r="41" spans="2:10" x14ac:dyDescent="0.25">
      <c r="B41" s="220" t="s">
        <v>373</v>
      </c>
      <c r="C41" s="400" t="s">
        <v>293</v>
      </c>
      <c r="D41" s="280">
        <v>500</v>
      </c>
      <c r="E41" s="84">
        <v>2500</v>
      </c>
      <c r="F41" s="85">
        <v>2.2799999999999998</v>
      </c>
      <c r="G41" s="7">
        <v>3.8795999999999999</v>
      </c>
      <c r="H41" s="281" t="s">
        <v>374</v>
      </c>
      <c r="J41" s="197"/>
    </row>
    <row r="42" spans="2:10" x14ac:dyDescent="0.25">
      <c r="B42" s="220" t="s">
        <v>375</v>
      </c>
      <c r="C42" s="400" t="s">
        <v>293</v>
      </c>
      <c r="D42" s="280">
        <v>500</v>
      </c>
      <c r="E42" s="84">
        <v>2497.58</v>
      </c>
      <c r="F42" s="85">
        <v>2.2799999999999998</v>
      </c>
      <c r="G42" s="7">
        <v>3.9255</v>
      </c>
      <c r="H42" s="281" t="s">
        <v>376</v>
      </c>
      <c r="J42" s="197"/>
    </row>
    <row r="43" spans="2:10" x14ac:dyDescent="0.25">
      <c r="B43" s="220" t="s">
        <v>377</v>
      </c>
      <c r="C43" s="400" t="s">
        <v>293</v>
      </c>
      <c r="D43" s="280">
        <v>500</v>
      </c>
      <c r="E43" s="84">
        <v>2481.77</v>
      </c>
      <c r="F43" s="85">
        <v>2.2599999999999998</v>
      </c>
      <c r="G43" s="7">
        <v>4.3249999999999993</v>
      </c>
      <c r="H43" s="281" t="s">
        <v>378</v>
      </c>
      <c r="J43" s="197"/>
    </row>
    <row r="44" spans="2:10" x14ac:dyDescent="0.25">
      <c r="B44" s="220" t="s">
        <v>379</v>
      </c>
      <c r="C44" s="400" t="s">
        <v>293</v>
      </c>
      <c r="D44" s="280">
        <v>500</v>
      </c>
      <c r="E44" s="84">
        <v>2469.96</v>
      </c>
      <c r="F44" s="85">
        <v>2.25</v>
      </c>
      <c r="G44" s="7">
        <v>4.6249000000000002</v>
      </c>
      <c r="H44" s="281" t="s">
        <v>380</v>
      </c>
      <c r="J44" s="197"/>
    </row>
    <row r="45" spans="2:10" x14ac:dyDescent="0.25">
      <c r="B45" s="220" t="s">
        <v>381</v>
      </c>
      <c r="C45" s="400" t="s">
        <v>288</v>
      </c>
      <c r="D45" s="280">
        <v>500</v>
      </c>
      <c r="E45" s="84">
        <v>2471.33</v>
      </c>
      <c r="F45" s="85">
        <v>2.25</v>
      </c>
      <c r="G45" s="7">
        <v>4.2348999999999997</v>
      </c>
      <c r="H45" s="281" t="s">
        <v>382</v>
      </c>
      <c r="J45" s="197"/>
    </row>
    <row r="46" spans="2:10" x14ac:dyDescent="0.25">
      <c r="B46" s="223" t="s">
        <v>77</v>
      </c>
      <c r="C46" s="213"/>
      <c r="D46" s="276"/>
      <c r="E46" s="66">
        <f>SUM(E36:E45)</f>
        <v>38500.499999999993</v>
      </c>
      <c r="F46" s="13">
        <f>SUM(F36:F45)</f>
        <v>35.090000000000003</v>
      </c>
      <c r="G46" s="9"/>
      <c r="H46" s="230"/>
      <c r="J46" s="197"/>
    </row>
    <row r="47" spans="2:10" x14ac:dyDescent="0.25">
      <c r="B47" s="223" t="s">
        <v>83</v>
      </c>
      <c r="C47" s="213"/>
      <c r="D47" s="276"/>
      <c r="E47" s="83"/>
      <c r="F47" s="9"/>
      <c r="G47" s="9"/>
      <c r="H47" s="230"/>
      <c r="J47" s="197"/>
    </row>
    <row r="48" spans="2:10" x14ac:dyDescent="0.25">
      <c r="B48" s="235" t="s">
        <v>722</v>
      </c>
      <c r="C48" s="232" t="s">
        <v>88</v>
      </c>
      <c r="D48" s="229">
        <v>3500000</v>
      </c>
      <c r="E48" s="59">
        <v>3358.38</v>
      </c>
      <c r="F48" s="11">
        <v>3.06</v>
      </c>
      <c r="G48" s="11">
        <v>4.5674999999999999</v>
      </c>
      <c r="H48" s="230" t="s">
        <v>723</v>
      </c>
      <c r="J48" s="197"/>
    </row>
    <row r="49" spans="2:10" x14ac:dyDescent="0.25">
      <c r="B49" s="235" t="s">
        <v>385</v>
      </c>
      <c r="C49" s="232" t="s">
        <v>88</v>
      </c>
      <c r="D49" s="229">
        <v>2500000</v>
      </c>
      <c r="E49" s="59">
        <v>2496.62</v>
      </c>
      <c r="F49" s="11">
        <v>2.2799999999999998</v>
      </c>
      <c r="G49" s="11">
        <v>3.2991999999999999</v>
      </c>
      <c r="H49" s="230" t="s">
        <v>386</v>
      </c>
      <c r="J49" s="197"/>
    </row>
    <row r="50" spans="2:10" x14ac:dyDescent="0.25">
      <c r="B50" s="235" t="s">
        <v>756</v>
      </c>
      <c r="C50" s="232" t="s">
        <v>88</v>
      </c>
      <c r="D50" s="229">
        <v>2500000</v>
      </c>
      <c r="E50" s="59">
        <v>2460.1799999999998</v>
      </c>
      <c r="F50" s="11">
        <v>2.2400000000000002</v>
      </c>
      <c r="G50" s="11">
        <v>4.1901000000000002</v>
      </c>
      <c r="H50" s="230" t="s">
        <v>757</v>
      </c>
      <c r="J50" s="197"/>
    </row>
    <row r="51" spans="2:10" x14ac:dyDescent="0.25">
      <c r="B51" s="235" t="s">
        <v>704</v>
      </c>
      <c r="C51" s="232" t="s">
        <v>88</v>
      </c>
      <c r="D51" s="229">
        <v>2500000</v>
      </c>
      <c r="E51" s="59">
        <v>2458.2399999999998</v>
      </c>
      <c r="F51" s="11">
        <v>2.2400000000000002</v>
      </c>
      <c r="G51" s="11">
        <v>4.1901000000000002</v>
      </c>
      <c r="H51" s="230" t="s">
        <v>705</v>
      </c>
      <c r="J51" s="197"/>
    </row>
    <row r="52" spans="2:10" x14ac:dyDescent="0.25">
      <c r="B52" s="235" t="s">
        <v>383</v>
      </c>
      <c r="C52" s="232" t="s">
        <v>88</v>
      </c>
      <c r="D52" s="229">
        <v>1500000</v>
      </c>
      <c r="E52" s="59">
        <v>1498.88</v>
      </c>
      <c r="F52" s="11">
        <v>1.37</v>
      </c>
      <c r="G52" s="11">
        <v>3.4015999999999997</v>
      </c>
      <c r="H52" s="230" t="s">
        <v>384</v>
      </c>
      <c r="J52" s="197"/>
    </row>
    <row r="53" spans="2:10" x14ac:dyDescent="0.25">
      <c r="B53" s="235" t="s">
        <v>758</v>
      </c>
      <c r="C53" s="232" t="s">
        <v>88</v>
      </c>
      <c r="D53" s="229">
        <v>1213800</v>
      </c>
      <c r="E53" s="59">
        <v>1163.71</v>
      </c>
      <c r="F53" s="11">
        <v>1.06</v>
      </c>
      <c r="G53" s="11">
        <v>4.5674999999999999</v>
      </c>
      <c r="H53" s="230" t="s">
        <v>759</v>
      </c>
      <c r="J53" s="197"/>
    </row>
    <row r="54" spans="2:10" x14ac:dyDescent="0.25">
      <c r="B54" s="223" t="s">
        <v>77</v>
      </c>
      <c r="C54" s="213"/>
      <c r="D54" s="276"/>
      <c r="E54" s="66">
        <f>SUM(E48:E53)</f>
        <v>13436.009999999998</v>
      </c>
      <c r="F54" s="66">
        <f>SUM(F48:F53)</f>
        <v>12.250000000000002</v>
      </c>
      <c r="G54" s="9"/>
      <c r="H54" s="230"/>
      <c r="J54" s="197"/>
    </row>
    <row r="55" spans="2:10" x14ac:dyDescent="0.25">
      <c r="B55" s="223" t="s">
        <v>98</v>
      </c>
      <c r="C55" s="223"/>
      <c r="D55" s="404"/>
      <c r="E55" s="8"/>
      <c r="F55" s="9"/>
      <c r="G55" s="9"/>
      <c r="H55" s="230"/>
      <c r="J55" s="197"/>
    </row>
    <row r="56" spans="2:10" x14ac:dyDescent="0.25">
      <c r="B56" s="223" t="s">
        <v>99</v>
      </c>
      <c r="C56" s="235"/>
      <c r="D56" s="259"/>
      <c r="E56" s="10">
        <v>12849.5</v>
      </c>
      <c r="F56" s="86">
        <v>11.72</v>
      </c>
      <c r="G56" s="7"/>
      <c r="H56" s="217"/>
      <c r="J56" s="197"/>
    </row>
    <row r="57" spans="2:10" x14ac:dyDescent="0.25">
      <c r="B57" s="223" t="s">
        <v>100</v>
      </c>
      <c r="C57" s="235"/>
      <c r="D57" s="259"/>
      <c r="E57" s="10">
        <v>-4947.16</v>
      </c>
      <c r="F57" s="86">
        <v>-4.49</v>
      </c>
      <c r="G57" s="7"/>
      <c r="H57" s="217"/>
      <c r="I57" s="352"/>
      <c r="J57" s="197"/>
    </row>
    <row r="58" spans="2:10" x14ac:dyDescent="0.25">
      <c r="B58" s="251" t="s">
        <v>101</v>
      </c>
      <c r="C58" s="251"/>
      <c r="D58" s="262"/>
      <c r="E58" s="87">
        <f>SUM(E57+E56+E33+E46)+E18+E54</f>
        <v>109679.45999999999</v>
      </c>
      <c r="F58" s="87">
        <f>SUM(F57+F56+F33+F46)+F18+F54</f>
        <v>100</v>
      </c>
      <c r="G58" s="88"/>
      <c r="H58" s="263"/>
      <c r="I58" s="352"/>
      <c r="J58" s="197"/>
    </row>
    <row r="59" spans="2:10" x14ac:dyDescent="0.25">
      <c r="B59" s="235" t="s">
        <v>203</v>
      </c>
      <c r="C59" s="264"/>
      <c r="D59" s="265"/>
      <c r="E59" s="266"/>
      <c r="F59" s="266"/>
      <c r="G59" s="266"/>
      <c r="H59" s="267"/>
      <c r="I59" s="352"/>
      <c r="J59" s="197"/>
    </row>
    <row r="60" spans="2:10" x14ac:dyDescent="0.25">
      <c r="B60" s="505" t="s">
        <v>103</v>
      </c>
      <c r="C60" s="506"/>
      <c r="D60" s="506"/>
      <c r="E60" s="506"/>
      <c r="F60" s="506"/>
      <c r="G60" s="506"/>
      <c r="H60" s="507"/>
      <c r="J60" s="197"/>
    </row>
    <row r="61" spans="2:10" x14ac:dyDescent="0.25">
      <c r="B61" s="482" t="s">
        <v>104</v>
      </c>
      <c r="C61" s="483"/>
      <c r="D61" s="483"/>
      <c r="E61" s="483"/>
      <c r="F61" s="483"/>
      <c r="G61" s="483"/>
      <c r="H61" s="484"/>
      <c r="J61" s="197"/>
    </row>
    <row r="62" spans="2:10" x14ac:dyDescent="0.25">
      <c r="B62" s="475" t="s">
        <v>105</v>
      </c>
      <c r="C62" s="483"/>
      <c r="D62" s="483"/>
      <c r="E62" s="483"/>
      <c r="F62" s="483"/>
      <c r="G62" s="483"/>
      <c r="H62" s="484"/>
      <c r="J62" s="197"/>
    </row>
    <row r="63" spans="2:10" x14ac:dyDescent="0.25">
      <c r="E63" s="89"/>
      <c r="J63" s="197"/>
    </row>
    <row r="64" spans="2:10" x14ac:dyDescent="0.25">
      <c r="J64" s="197"/>
    </row>
    <row r="65" spans="10:10" x14ac:dyDescent="0.25">
      <c r="J65" s="197"/>
    </row>
    <row r="66" spans="10:10" x14ac:dyDescent="0.25">
      <c r="J66" s="197"/>
    </row>
    <row r="67" spans="10:10" x14ac:dyDescent="0.25">
      <c r="J67" s="197"/>
    </row>
    <row r="68" spans="10:10" x14ac:dyDescent="0.25">
      <c r="J68" s="197"/>
    </row>
    <row r="69" spans="10:10" x14ac:dyDescent="0.25">
      <c r="J69" s="197"/>
    </row>
    <row r="70" spans="10:10" x14ac:dyDescent="0.25">
      <c r="J70" s="197"/>
    </row>
    <row r="71" spans="10:10" x14ac:dyDescent="0.25">
      <c r="J71" s="197"/>
    </row>
    <row r="72" spans="10:10" x14ac:dyDescent="0.25">
      <c r="J72" s="197"/>
    </row>
    <row r="73" spans="10:10" x14ac:dyDescent="0.25">
      <c r="J73" s="197"/>
    </row>
    <row r="74" spans="10:10" x14ac:dyDescent="0.25">
      <c r="J74" s="197"/>
    </row>
    <row r="75" spans="10:10" x14ac:dyDescent="0.25">
      <c r="J75" s="197"/>
    </row>
    <row r="76" spans="10:10" x14ac:dyDescent="0.25">
      <c r="J76" s="197"/>
    </row>
    <row r="77" spans="10:10" x14ac:dyDescent="0.25">
      <c r="J77" s="197"/>
    </row>
    <row r="78" spans="10:10" x14ac:dyDescent="0.25">
      <c r="J78" s="197"/>
    </row>
    <row r="79" spans="10:10" x14ac:dyDescent="0.25">
      <c r="J79" s="197"/>
    </row>
    <row r="80" spans="10:10" x14ac:dyDescent="0.25">
      <c r="J80" s="197"/>
    </row>
    <row r="81" spans="10:10" x14ac:dyDescent="0.25">
      <c r="J81" s="197"/>
    </row>
    <row r="82" spans="10:10" x14ac:dyDescent="0.25">
      <c r="J82" s="197"/>
    </row>
    <row r="83" spans="10:10" x14ac:dyDescent="0.25">
      <c r="J83" s="197"/>
    </row>
    <row r="84" spans="10:10" x14ac:dyDescent="0.25">
      <c r="J84" s="197"/>
    </row>
    <row r="85" spans="10:10" x14ac:dyDescent="0.25">
      <c r="J85" s="197"/>
    </row>
    <row r="86" spans="10:10" x14ac:dyDescent="0.25">
      <c r="J86" s="197"/>
    </row>
    <row r="87" spans="10:10" x14ac:dyDescent="0.25">
      <c r="J87" s="197"/>
    </row>
    <row r="88" spans="10:10" x14ac:dyDescent="0.25">
      <c r="J88" s="20"/>
    </row>
    <row r="89" spans="10:10" x14ac:dyDescent="0.25">
      <c r="J89" s="197"/>
    </row>
    <row r="90" spans="10:10" x14ac:dyDescent="0.25">
      <c r="J90" s="197"/>
    </row>
    <row r="91" spans="10:10" x14ac:dyDescent="0.25">
      <c r="J91" s="197"/>
    </row>
    <row r="92" spans="10:10" x14ac:dyDescent="0.25">
      <c r="J92" s="197"/>
    </row>
    <row r="93" spans="10:10" x14ac:dyDescent="0.25">
      <c r="J93" s="197"/>
    </row>
    <row r="94" spans="10:10" x14ac:dyDescent="0.25">
      <c r="J94" s="197"/>
    </row>
    <row r="95" spans="10:10" x14ac:dyDescent="0.25">
      <c r="J95" s="197"/>
    </row>
    <row r="96" spans="10:10" x14ac:dyDescent="0.25">
      <c r="J96" s="197"/>
    </row>
    <row r="97" spans="10:10" x14ac:dyDescent="0.25">
      <c r="J97" s="197"/>
    </row>
    <row r="98" spans="10:10" x14ac:dyDescent="0.25">
      <c r="J98" s="197"/>
    </row>
    <row r="99" spans="10:10" x14ac:dyDescent="0.25">
      <c r="J99" s="197"/>
    </row>
    <row r="100" spans="10:10" x14ac:dyDescent="0.25">
      <c r="J100" s="197"/>
    </row>
    <row r="101" spans="10:10" x14ac:dyDescent="0.25">
      <c r="J101" s="197"/>
    </row>
    <row r="102" spans="10:10" x14ac:dyDescent="0.25">
      <c r="J102" s="197"/>
    </row>
    <row r="103" spans="10:10" x14ac:dyDescent="0.25">
      <c r="J103" s="197"/>
    </row>
    <row r="104" spans="10:10" x14ac:dyDescent="0.25">
      <c r="J104" s="197"/>
    </row>
    <row r="105" spans="10:10" x14ac:dyDescent="0.25">
      <c r="J105" s="197"/>
    </row>
    <row r="106" spans="10:10" x14ac:dyDescent="0.25">
      <c r="J106" s="197"/>
    </row>
  </sheetData>
  <mergeCells count="3">
    <mergeCell ref="B1:H1"/>
    <mergeCell ref="B2:H2"/>
    <mergeCell ref="B60:H60"/>
  </mergeCells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G17" sqref="G17"/>
    </sheetView>
  </sheetViews>
  <sheetFormatPr defaultRowHeight="12.75" x14ac:dyDescent="0.2"/>
  <cols>
    <col min="1" max="1" width="39" style="109" customWidth="1"/>
    <col min="2" max="3" width="13.5703125" style="109" customWidth="1"/>
    <col min="4" max="4" width="17.140625" style="109" customWidth="1"/>
    <col min="5" max="7" width="13.5703125" style="109" customWidth="1"/>
    <col min="8" max="8" width="0.28515625" style="109" customWidth="1"/>
    <col min="9" max="9" width="13" style="109" customWidth="1"/>
    <col min="10" max="11" width="14.7109375" style="109" customWidth="1"/>
    <col min="12" max="256" width="9.140625" style="109"/>
    <col min="257" max="257" width="39" style="109" customWidth="1"/>
    <col min="258" max="259" width="13.5703125" style="109" customWidth="1"/>
    <col min="260" max="260" width="17.140625" style="109" customWidth="1"/>
    <col min="261" max="263" width="13.5703125" style="109" customWidth="1"/>
    <col min="264" max="264" width="0.28515625" style="109" customWidth="1"/>
    <col min="265" max="265" width="13" style="109" customWidth="1"/>
    <col min="266" max="267" width="14.7109375" style="109" customWidth="1"/>
    <col min="268" max="512" width="9.140625" style="109"/>
    <col min="513" max="513" width="39" style="109" customWidth="1"/>
    <col min="514" max="515" width="13.5703125" style="109" customWidth="1"/>
    <col min="516" max="516" width="17.140625" style="109" customWidth="1"/>
    <col min="517" max="519" width="13.5703125" style="109" customWidth="1"/>
    <col min="520" max="520" width="0.28515625" style="109" customWidth="1"/>
    <col min="521" max="521" width="13" style="109" customWidth="1"/>
    <col min="522" max="523" width="14.7109375" style="109" customWidth="1"/>
    <col min="524" max="768" width="9.140625" style="109"/>
    <col min="769" max="769" width="39" style="109" customWidth="1"/>
    <col min="770" max="771" width="13.5703125" style="109" customWidth="1"/>
    <col min="772" max="772" width="17.140625" style="109" customWidth="1"/>
    <col min="773" max="775" width="13.5703125" style="109" customWidth="1"/>
    <col min="776" max="776" width="0.28515625" style="109" customWidth="1"/>
    <col min="777" max="777" width="13" style="109" customWidth="1"/>
    <col min="778" max="779" width="14.7109375" style="109" customWidth="1"/>
    <col min="780" max="1024" width="9.140625" style="109"/>
    <col min="1025" max="1025" width="39" style="109" customWidth="1"/>
    <col min="1026" max="1027" width="13.5703125" style="109" customWidth="1"/>
    <col min="1028" max="1028" width="17.140625" style="109" customWidth="1"/>
    <col min="1029" max="1031" width="13.5703125" style="109" customWidth="1"/>
    <col min="1032" max="1032" width="0.28515625" style="109" customWidth="1"/>
    <col min="1033" max="1033" width="13" style="109" customWidth="1"/>
    <col min="1034" max="1035" width="14.7109375" style="109" customWidth="1"/>
    <col min="1036" max="1280" width="9.140625" style="109"/>
    <col min="1281" max="1281" width="39" style="109" customWidth="1"/>
    <col min="1282" max="1283" width="13.5703125" style="109" customWidth="1"/>
    <col min="1284" max="1284" width="17.140625" style="109" customWidth="1"/>
    <col min="1285" max="1287" width="13.5703125" style="109" customWidth="1"/>
    <col min="1288" max="1288" width="0.28515625" style="109" customWidth="1"/>
    <col min="1289" max="1289" width="13" style="109" customWidth="1"/>
    <col min="1290" max="1291" width="14.7109375" style="109" customWidth="1"/>
    <col min="1292" max="1536" width="9.140625" style="109"/>
    <col min="1537" max="1537" width="39" style="109" customWidth="1"/>
    <col min="1538" max="1539" width="13.5703125" style="109" customWidth="1"/>
    <col min="1540" max="1540" width="17.140625" style="109" customWidth="1"/>
    <col min="1541" max="1543" width="13.5703125" style="109" customWidth="1"/>
    <col min="1544" max="1544" width="0.28515625" style="109" customWidth="1"/>
    <col min="1545" max="1545" width="13" style="109" customWidth="1"/>
    <col min="1546" max="1547" width="14.7109375" style="109" customWidth="1"/>
    <col min="1548" max="1792" width="9.140625" style="109"/>
    <col min="1793" max="1793" width="39" style="109" customWidth="1"/>
    <col min="1794" max="1795" width="13.5703125" style="109" customWidth="1"/>
    <col min="1796" max="1796" width="17.140625" style="109" customWidth="1"/>
    <col min="1797" max="1799" width="13.5703125" style="109" customWidth="1"/>
    <col min="1800" max="1800" width="0.28515625" style="109" customWidth="1"/>
    <col min="1801" max="1801" width="13" style="109" customWidth="1"/>
    <col min="1802" max="1803" width="14.7109375" style="109" customWidth="1"/>
    <col min="1804" max="2048" width="9.140625" style="109"/>
    <col min="2049" max="2049" width="39" style="109" customWidth="1"/>
    <col min="2050" max="2051" width="13.5703125" style="109" customWidth="1"/>
    <col min="2052" max="2052" width="17.140625" style="109" customWidth="1"/>
    <col min="2053" max="2055" width="13.5703125" style="109" customWidth="1"/>
    <col min="2056" max="2056" width="0.28515625" style="109" customWidth="1"/>
    <col min="2057" max="2057" width="13" style="109" customWidth="1"/>
    <col min="2058" max="2059" width="14.7109375" style="109" customWidth="1"/>
    <col min="2060" max="2304" width="9.140625" style="109"/>
    <col min="2305" max="2305" width="39" style="109" customWidth="1"/>
    <col min="2306" max="2307" width="13.5703125" style="109" customWidth="1"/>
    <col min="2308" max="2308" width="17.140625" style="109" customWidth="1"/>
    <col min="2309" max="2311" width="13.5703125" style="109" customWidth="1"/>
    <col min="2312" max="2312" width="0.28515625" style="109" customWidth="1"/>
    <col min="2313" max="2313" width="13" style="109" customWidth="1"/>
    <col min="2314" max="2315" width="14.7109375" style="109" customWidth="1"/>
    <col min="2316" max="2560" width="9.140625" style="109"/>
    <col min="2561" max="2561" width="39" style="109" customWidth="1"/>
    <col min="2562" max="2563" width="13.5703125" style="109" customWidth="1"/>
    <col min="2564" max="2564" width="17.140625" style="109" customWidth="1"/>
    <col min="2565" max="2567" width="13.5703125" style="109" customWidth="1"/>
    <col min="2568" max="2568" width="0.28515625" style="109" customWidth="1"/>
    <col min="2569" max="2569" width="13" style="109" customWidth="1"/>
    <col min="2570" max="2571" width="14.7109375" style="109" customWidth="1"/>
    <col min="2572" max="2816" width="9.140625" style="109"/>
    <col min="2817" max="2817" width="39" style="109" customWidth="1"/>
    <col min="2818" max="2819" width="13.5703125" style="109" customWidth="1"/>
    <col min="2820" max="2820" width="17.140625" style="109" customWidth="1"/>
    <col min="2821" max="2823" width="13.5703125" style="109" customWidth="1"/>
    <col min="2824" max="2824" width="0.28515625" style="109" customWidth="1"/>
    <col min="2825" max="2825" width="13" style="109" customWidth="1"/>
    <col min="2826" max="2827" width="14.7109375" style="109" customWidth="1"/>
    <col min="2828" max="3072" width="9.140625" style="109"/>
    <col min="3073" max="3073" width="39" style="109" customWidth="1"/>
    <col min="3074" max="3075" width="13.5703125" style="109" customWidth="1"/>
    <col min="3076" max="3076" width="17.140625" style="109" customWidth="1"/>
    <col min="3077" max="3079" width="13.5703125" style="109" customWidth="1"/>
    <col min="3080" max="3080" width="0.28515625" style="109" customWidth="1"/>
    <col min="3081" max="3081" width="13" style="109" customWidth="1"/>
    <col min="3082" max="3083" width="14.7109375" style="109" customWidth="1"/>
    <col min="3084" max="3328" width="9.140625" style="109"/>
    <col min="3329" max="3329" width="39" style="109" customWidth="1"/>
    <col min="3330" max="3331" width="13.5703125" style="109" customWidth="1"/>
    <col min="3332" max="3332" width="17.140625" style="109" customWidth="1"/>
    <col min="3333" max="3335" width="13.5703125" style="109" customWidth="1"/>
    <col min="3336" max="3336" width="0.28515625" style="109" customWidth="1"/>
    <col min="3337" max="3337" width="13" style="109" customWidth="1"/>
    <col min="3338" max="3339" width="14.7109375" style="109" customWidth="1"/>
    <col min="3340" max="3584" width="9.140625" style="109"/>
    <col min="3585" max="3585" width="39" style="109" customWidth="1"/>
    <col min="3586" max="3587" width="13.5703125" style="109" customWidth="1"/>
    <col min="3588" max="3588" width="17.140625" style="109" customWidth="1"/>
    <col min="3589" max="3591" width="13.5703125" style="109" customWidth="1"/>
    <col min="3592" max="3592" width="0.28515625" style="109" customWidth="1"/>
    <col min="3593" max="3593" width="13" style="109" customWidth="1"/>
    <col min="3594" max="3595" width="14.7109375" style="109" customWidth="1"/>
    <col min="3596" max="3840" width="9.140625" style="109"/>
    <col min="3841" max="3841" width="39" style="109" customWidth="1"/>
    <col min="3842" max="3843" width="13.5703125" style="109" customWidth="1"/>
    <col min="3844" max="3844" width="17.140625" style="109" customWidth="1"/>
    <col min="3845" max="3847" width="13.5703125" style="109" customWidth="1"/>
    <col min="3848" max="3848" width="0.28515625" style="109" customWidth="1"/>
    <col min="3849" max="3849" width="13" style="109" customWidth="1"/>
    <col min="3850" max="3851" width="14.7109375" style="109" customWidth="1"/>
    <col min="3852" max="4096" width="9.140625" style="109"/>
    <col min="4097" max="4097" width="39" style="109" customWidth="1"/>
    <col min="4098" max="4099" width="13.5703125" style="109" customWidth="1"/>
    <col min="4100" max="4100" width="17.140625" style="109" customWidth="1"/>
    <col min="4101" max="4103" width="13.5703125" style="109" customWidth="1"/>
    <col min="4104" max="4104" width="0.28515625" style="109" customWidth="1"/>
    <col min="4105" max="4105" width="13" style="109" customWidth="1"/>
    <col min="4106" max="4107" width="14.7109375" style="109" customWidth="1"/>
    <col min="4108" max="4352" width="9.140625" style="109"/>
    <col min="4353" max="4353" width="39" style="109" customWidth="1"/>
    <col min="4354" max="4355" width="13.5703125" style="109" customWidth="1"/>
    <col min="4356" max="4356" width="17.140625" style="109" customWidth="1"/>
    <col min="4357" max="4359" width="13.5703125" style="109" customWidth="1"/>
    <col min="4360" max="4360" width="0.28515625" style="109" customWidth="1"/>
    <col min="4361" max="4361" width="13" style="109" customWidth="1"/>
    <col min="4362" max="4363" width="14.7109375" style="109" customWidth="1"/>
    <col min="4364" max="4608" width="9.140625" style="109"/>
    <col min="4609" max="4609" width="39" style="109" customWidth="1"/>
    <col min="4610" max="4611" width="13.5703125" style="109" customWidth="1"/>
    <col min="4612" max="4612" width="17.140625" style="109" customWidth="1"/>
    <col min="4613" max="4615" width="13.5703125" style="109" customWidth="1"/>
    <col min="4616" max="4616" width="0.28515625" style="109" customWidth="1"/>
    <col min="4617" max="4617" width="13" style="109" customWidth="1"/>
    <col min="4618" max="4619" width="14.7109375" style="109" customWidth="1"/>
    <col min="4620" max="4864" width="9.140625" style="109"/>
    <col min="4865" max="4865" width="39" style="109" customWidth="1"/>
    <col min="4866" max="4867" width="13.5703125" style="109" customWidth="1"/>
    <col min="4868" max="4868" width="17.140625" style="109" customWidth="1"/>
    <col min="4869" max="4871" width="13.5703125" style="109" customWidth="1"/>
    <col min="4872" max="4872" width="0.28515625" style="109" customWidth="1"/>
    <col min="4873" max="4873" width="13" style="109" customWidth="1"/>
    <col min="4874" max="4875" width="14.7109375" style="109" customWidth="1"/>
    <col min="4876" max="5120" width="9.140625" style="109"/>
    <col min="5121" max="5121" width="39" style="109" customWidth="1"/>
    <col min="5122" max="5123" width="13.5703125" style="109" customWidth="1"/>
    <col min="5124" max="5124" width="17.140625" style="109" customWidth="1"/>
    <col min="5125" max="5127" width="13.5703125" style="109" customWidth="1"/>
    <col min="5128" max="5128" width="0.28515625" style="109" customWidth="1"/>
    <col min="5129" max="5129" width="13" style="109" customWidth="1"/>
    <col min="5130" max="5131" width="14.7109375" style="109" customWidth="1"/>
    <col min="5132" max="5376" width="9.140625" style="109"/>
    <col min="5377" max="5377" width="39" style="109" customWidth="1"/>
    <col min="5378" max="5379" width="13.5703125" style="109" customWidth="1"/>
    <col min="5380" max="5380" width="17.140625" style="109" customWidth="1"/>
    <col min="5381" max="5383" width="13.5703125" style="109" customWidth="1"/>
    <col min="5384" max="5384" width="0.28515625" style="109" customWidth="1"/>
    <col min="5385" max="5385" width="13" style="109" customWidth="1"/>
    <col min="5386" max="5387" width="14.7109375" style="109" customWidth="1"/>
    <col min="5388" max="5632" width="9.140625" style="109"/>
    <col min="5633" max="5633" width="39" style="109" customWidth="1"/>
    <col min="5634" max="5635" width="13.5703125" style="109" customWidth="1"/>
    <col min="5636" max="5636" width="17.140625" style="109" customWidth="1"/>
    <col min="5637" max="5639" width="13.5703125" style="109" customWidth="1"/>
    <col min="5640" max="5640" width="0.28515625" style="109" customWidth="1"/>
    <col min="5641" max="5641" width="13" style="109" customWidth="1"/>
    <col min="5642" max="5643" width="14.7109375" style="109" customWidth="1"/>
    <col min="5644" max="5888" width="9.140625" style="109"/>
    <col min="5889" max="5889" width="39" style="109" customWidth="1"/>
    <col min="5890" max="5891" width="13.5703125" style="109" customWidth="1"/>
    <col min="5892" max="5892" width="17.140625" style="109" customWidth="1"/>
    <col min="5893" max="5895" width="13.5703125" style="109" customWidth="1"/>
    <col min="5896" max="5896" width="0.28515625" style="109" customWidth="1"/>
    <col min="5897" max="5897" width="13" style="109" customWidth="1"/>
    <col min="5898" max="5899" width="14.7109375" style="109" customWidth="1"/>
    <col min="5900" max="6144" width="9.140625" style="109"/>
    <col min="6145" max="6145" width="39" style="109" customWidth="1"/>
    <col min="6146" max="6147" width="13.5703125" style="109" customWidth="1"/>
    <col min="6148" max="6148" width="17.140625" style="109" customWidth="1"/>
    <col min="6149" max="6151" width="13.5703125" style="109" customWidth="1"/>
    <col min="6152" max="6152" width="0.28515625" style="109" customWidth="1"/>
    <col min="6153" max="6153" width="13" style="109" customWidth="1"/>
    <col min="6154" max="6155" width="14.7109375" style="109" customWidth="1"/>
    <col min="6156" max="6400" width="9.140625" style="109"/>
    <col min="6401" max="6401" width="39" style="109" customWidth="1"/>
    <col min="6402" max="6403" width="13.5703125" style="109" customWidth="1"/>
    <col min="6404" max="6404" width="17.140625" style="109" customWidth="1"/>
    <col min="6405" max="6407" width="13.5703125" style="109" customWidth="1"/>
    <col min="6408" max="6408" width="0.28515625" style="109" customWidth="1"/>
    <col min="6409" max="6409" width="13" style="109" customWidth="1"/>
    <col min="6410" max="6411" width="14.7109375" style="109" customWidth="1"/>
    <col min="6412" max="6656" width="9.140625" style="109"/>
    <col min="6657" max="6657" width="39" style="109" customWidth="1"/>
    <col min="6658" max="6659" width="13.5703125" style="109" customWidth="1"/>
    <col min="6660" max="6660" width="17.140625" style="109" customWidth="1"/>
    <col min="6661" max="6663" width="13.5703125" style="109" customWidth="1"/>
    <col min="6664" max="6664" width="0.28515625" style="109" customWidth="1"/>
    <col min="6665" max="6665" width="13" style="109" customWidth="1"/>
    <col min="6666" max="6667" width="14.7109375" style="109" customWidth="1"/>
    <col min="6668" max="6912" width="9.140625" style="109"/>
    <col min="6913" max="6913" width="39" style="109" customWidth="1"/>
    <col min="6914" max="6915" width="13.5703125" style="109" customWidth="1"/>
    <col min="6916" max="6916" width="17.140625" style="109" customWidth="1"/>
    <col min="6917" max="6919" width="13.5703125" style="109" customWidth="1"/>
    <col min="6920" max="6920" width="0.28515625" style="109" customWidth="1"/>
    <col min="6921" max="6921" width="13" style="109" customWidth="1"/>
    <col min="6922" max="6923" width="14.7109375" style="109" customWidth="1"/>
    <col min="6924" max="7168" width="9.140625" style="109"/>
    <col min="7169" max="7169" width="39" style="109" customWidth="1"/>
    <col min="7170" max="7171" width="13.5703125" style="109" customWidth="1"/>
    <col min="7172" max="7172" width="17.140625" style="109" customWidth="1"/>
    <col min="7173" max="7175" width="13.5703125" style="109" customWidth="1"/>
    <col min="7176" max="7176" width="0.28515625" style="109" customWidth="1"/>
    <col min="7177" max="7177" width="13" style="109" customWidth="1"/>
    <col min="7178" max="7179" width="14.7109375" style="109" customWidth="1"/>
    <col min="7180" max="7424" width="9.140625" style="109"/>
    <col min="7425" max="7425" width="39" style="109" customWidth="1"/>
    <col min="7426" max="7427" width="13.5703125" style="109" customWidth="1"/>
    <col min="7428" max="7428" width="17.140625" style="109" customWidth="1"/>
    <col min="7429" max="7431" width="13.5703125" style="109" customWidth="1"/>
    <col min="7432" max="7432" width="0.28515625" style="109" customWidth="1"/>
    <col min="7433" max="7433" width="13" style="109" customWidth="1"/>
    <col min="7434" max="7435" width="14.7109375" style="109" customWidth="1"/>
    <col min="7436" max="7680" width="9.140625" style="109"/>
    <col min="7681" max="7681" width="39" style="109" customWidth="1"/>
    <col min="7682" max="7683" width="13.5703125" style="109" customWidth="1"/>
    <col min="7684" max="7684" width="17.140625" style="109" customWidth="1"/>
    <col min="7685" max="7687" width="13.5703125" style="109" customWidth="1"/>
    <col min="7688" max="7688" width="0.28515625" style="109" customWidth="1"/>
    <col min="7689" max="7689" width="13" style="109" customWidth="1"/>
    <col min="7690" max="7691" width="14.7109375" style="109" customWidth="1"/>
    <col min="7692" max="7936" width="9.140625" style="109"/>
    <col min="7937" max="7937" width="39" style="109" customWidth="1"/>
    <col min="7938" max="7939" width="13.5703125" style="109" customWidth="1"/>
    <col min="7940" max="7940" width="17.140625" style="109" customWidth="1"/>
    <col min="7941" max="7943" width="13.5703125" style="109" customWidth="1"/>
    <col min="7944" max="7944" width="0.28515625" style="109" customWidth="1"/>
    <col min="7945" max="7945" width="13" style="109" customWidth="1"/>
    <col min="7946" max="7947" width="14.7109375" style="109" customWidth="1"/>
    <col min="7948" max="8192" width="9.140625" style="109"/>
    <col min="8193" max="8193" width="39" style="109" customWidth="1"/>
    <col min="8194" max="8195" width="13.5703125" style="109" customWidth="1"/>
    <col min="8196" max="8196" width="17.140625" style="109" customWidth="1"/>
    <col min="8197" max="8199" width="13.5703125" style="109" customWidth="1"/>
    <col min="8200" max="8200" width="0.28515625" style="109" customWidth="1"/>
    <col min="8201" max="8201" width="13" style="109" customWidth="1"/>
    <col min="8202" max="8203" width="14.7109375" style="109" customWidth="1"/>
    <col min="8204" max="8448" width="9.140625" style="109"/>
    <col min="8449" max="8449" width="39" style="109" customWidth="1"/>
    <col min="8450" max="8451" width="13.5703125" style="109" customWidth="1"/>
    <col min="8452" max="8452" width="17.140625" style="109" customWidth="1"/>
    <col min="8453" max="8455" width="13.5703125" style="109" customWidth="1"/>
    <col min="8456" max="8456" width="0.28515625" style="109" customWidth="1"/>
    <col min="8457" max="8457" width="13" style="109" customWidth="1"/>
    <col min="8458" max="8459" width="14.7109375" style="109" customWidth="1"/>
    <col min="8460" max="8704" width="9.140625" style="109"/>
    <col min="8705" max="8705" width="39" style="109" customWidth="1"/>
    <col min="8706" max="8707" width="13.5703125" style="109" customWidth="1"/>
    <col min="8708" max="8708" width="17.140625" style="109" customWidth="1"/>
    <col min="8709" max="8711" width="13.5703125" style="109" customWidth="1"/>
    <col min="8712" max="8712" width="0.28515625" style="109" customWidth="1"/>
    <col min="8713" max="8713" width="13" style="109" customWidth="1"/>
    <col min="8714" max="8715" width="14.7109375" style="109" customWidth="1"/>
    <col min="8716" max="8960" width="9.140625" style="109"/>
    <col min="8961" max="8961" width="39" style="109" customWidth="1"/>
    <col min="8962" max="8963" width="13.5703125" style="109" customWidth="1"/>
    <col min="8964" max="8964" width="17.140625" style="109" customWidth="1"/>
    <col min="8965" max="8967" width="13.5703125" style="109" customWidth="1"/>
    <col min="8968" max="8968" width="0.28515625" style="109" customWidth="1"/>
    <col min="8969" max="8969" width="13" style="109" customWidth="1"/>
    <col min="8970" max="8971" width="14.7109375" style="109" customWidth="1"/>
    <col min="8972" max="9216" width="9.140625" style="109"/>
    <col min="9217" max="9217" width="39" style="109" customWidth="1"/>
    <col min="9218" max="9219" width="13.5703125" style="109" customWidth="1"/>
    <col min="9220" max="9220" width="17.140625" style="109" customWidth="1"/>
    <col min="9221" max="9223" width="13.5703125" style="109" customWidth="1"/>
    <col min="9224" max="9224" width="0.28515625" style="109" customWidth="1"/>
    <col min="9225" max="9225" width="13" style="109" customWidth="1"/>
    <col min="9226" max="9227" width="14.7109375" style="109" customWidth="1"/>
    <col min="9228" max="9472" width="9.140625" style="109"/>
    <col min="9473" max="9473" width="39" style="109" customWidth="1"/>
    <col min="9474" max="9475" width="13.5703125" style="109" customWidth="1"/>
    <col min="9476" max="9476" width="17.140625" style="109" customWidth="1"/>
    <col min="9477" max="9479" width="13.5703125" style="109" customWidth="1"/>
    <col min="9480" max="9480" width="0.28515625" style="109" customWidth="1"/>
    <col min="9481" max="9481" width="13" style="109" customWidth="1"/>
    <col min="9482" max="9483" width="14.7109375" style="109" customWidth="1"/>
    <col min="9484" max="9728" width="9.140625" style="109"/>
    <col min="9729" max="9729" width="39" style="109" customWidth="1"/>
    <col min="9730" max="9731" width="13.5703125" style="109" customWidth="1"/>
    <col min="9732" max="9732" width="17.140625" style="109" customWidth="1"/>
    <col min="9733" max="9735" width="13.5703125" style="109" customWidth="1"/>
    <col min="9736" max="9736" width="0.28515625" style="109" customWidth="1"/>
    <col min="9737" max="9737" width="13" style="109" customWidth="1"/>
    <col min="9738" max="9739" width="14.7109375" style="109" customWidth="1"/>
    <col min="9740" max="9984" width="9.140625" style="109"/>
    <col min="9985" max="9985" width="39" style="109" customWidth="1"/>
    <col min="9986" max="9987" width="13.5703125" style="109" customWidth="1"/>
    <col min="9988" max="9988" width="17.140625" style="109" customWidth="1"/>
    <col min="9989" max="9991" width="13.5703125" style="109" customWidth="1"/>
    <col min="9992" max="9992" width="0.28515625" style="109" customWidth="1"/>
    <col min="9993" max="9993" width="13" style="109" customWidth="1"/>
    <col min="9994" max="9995" width="14.7109375" style="109" customWidth="1"/>
    <col min="9996" max="10240" width="9.140625" style="109"/>
    <col min="10241" max="10241" width="39" style="109" customWidth="1"/>
    <col min="10242" max="10243" width="13.5703125" style="109" customWidth="1"/>
    <col min="10244" max="10244" width="17.140625" style="109" customWidth="1"/>
    <col min="10245" max="10247" width="13.5703125" style="109" customWidth="1"/>
    <col min="10248" max="10248" width="0.28515625" style="109" customWidth="1"/>
    <col min="10249" max="10249" width="13" style="109" customWidth="1"/>
    <col min="10250" max="10251" width="14.7109375" style="109" customWidth="1"/>
    <col min="10252" max="10496" width="9.140625" style="109"/>
    <col min="10497" max="10497" width="39" style="109" customWidth="1"/>
    <col min="10498" max="10499" width="13.5703125" style="109" customWidth="1"/>
    <col min="10500" max="10500" width="17.140625" style="109" customWidth="1"/>
    <col min="10501" max="10503" width="13.5703125" style="109" customWidth="1"/>
    <col min="10504" max="10504" width="0.28515625" style="109" customWidth="1"/>
    <col min="10505" max="10505" width="13" style="109" customWidth="1"/>
    <col min="10506" max="10507" width="14.7109375" style="109" customWidth="1"/>
    <col min="10508" max="10752" width="9.140625" style="109"/>
    <col min="10753" max="10753" width="39" style="109" customWidth="1"/>
    <col min="10754" max="10755" width="13.5703125" style="109" customWidth="1"/>
    <col min="10756" max="10756" width="17.140625" style="109" customWidth="1"/>
    <col min="10757" max="10759" width="13.5703125" style="109" customWidth="1"/>
    <col min="10760" max="10760" width="0.28515625" style="109" customWidth="1"/>
    <col min="10761" max="10761" width="13" style="109" customWidth="1"/>
    <col min="10762" max="10763" width="14.7109375" style="109" customWidth="1"/>
    <col min="10764" max="11008" width="9.140625" style="109"/>
    <col min="11009" max="11009" width="39" style="109" customWidth="1"/>
    <col min="11010" max="11011" width="13.5703125" style="109" customWidth="1"/>
    <col min="11012" max="11012" width="17.140625" style="109" customWidth="1"/>
    <col min="11013" max="11015" width="13.5703125" style="109" customWidth="1"/>
    <col min="11016" max="11016" width="0.28515625" style="109" customWidth="1"/>
    <col min="11017" max="11017" width="13" style="109" customWidth="1"/>
    <col min="11018" max="11019" width="14.7109375" style="109" customWidth="1"/>
    <col min="11020" max="11264" width="9.140625" style="109"/>
    <col min="11265" max="11265" width="39" style="109" customWidth="1"/>
    <col min="11266" max="11267" width="13.5703125" style="109" customWidth="1"/>
    <col min="11268" max="11268" width="17.140625" style="109" customWidth="1"/>
    <col min="11269" max="11271" width="13.5703125" style="109" customWidth="1"/>
    <col min="11272" max="11272" width="0.28515625" style="109" customWidth="1"/>
    <col min="11273" max="11273" width="13" style="109" customWidth="1"/>
    <col min="11274" max="11275" width="14.7109375" style="109" customWidth="1"/>
    <col min="11276" max="11520" width="9.140625" style="109"/>
    <col min="11521" max="11521" width="39" style="109" customWidth="1"/>
    <col min="11522" max="11523" width="13.5703125" style="109" customWidth="1"/>
    <col min="11524" max="11524" width="17.140625" style="109" customWidth="1"/>
    <col min="11525" max="11527" width="13.5703125" style="109" customWidth="1"/>
    <col min="11528" max="11528" width="0.28515625" style="109" customWidth="1"/>
    <col min="11529" max="11529" width="13" style="109" customWidth="1"/>
    <col min="11530" max="11531" width="14.7109375" style="109" customWidth="1"/>
    <col min="11532" max="11776" width="9.140625" style="109"/>
    <col min="11777" max="11777" width="39" style="109" customWidth="1"/>
    <col min="11778" max="11779" width="13.5703125" style="109" customWidth="1"/>
    <col min="11780" max="11780" width="17.140625" style="109" customWidth="1"/>
    <col min="11781" max="11783" width="13.5703125" style="109" customWidth="1"/>
    <col min="11784" max="11784" width="0.28515625" style="109" customWidth="1"/>
    <col min="11785" max="11785" width="13" style="109" customWidth="1"/>
    <col min="11786" max="11787" width="14.7109375" style="109" customWidth="1"/>
    <col min="11788" max="12032" width="9.140625" style="109"/>
    <col min="12033" max="12033" width="39" style="109" customWidth="1"/>
    <col min="12034" max="12035" width="13.5703125" style="109" customWidth="1"/>
    <col min="12036" max="12036" width="17.140625" style="109" customWidth="1"/>
    <col min="12037" max="12039" width="13.5703125" style="109" customWidth="1"/>
    <col min="12040" max="12040" width="0.28515625" style="109" customWidth="1"/>
    <col min="12041" max="12041" width="13" style="109" customWidth="1"/>
    <col min="12042" max="12043" width="14.7109375" style="109" customWidth="1"/>
    <col min="12044" max="12288" width="9.140625" style="109"/>
    <col min="12289" max="12289" width="39" style="109" customWidth="1"/>
    <col min="12290" max="12291" width="13.5703125" style="109" customWidth="1"/>
    <col min="12292" max="12292" width="17.140625" style="109" customWidth="1"/>
    <col min="12293" max="12295" width="13.5703125" style="109" customWidth="1"/>
    <col min="12296" max="12296" width="0.28515625" style="109" customWidth="1"/>
    <col min="12297" max="12297" width="13" style="109" customWidth="1"/>
    <col min="12298" max="12299" width="14.7109375" style="109" customWidth="1"/>
    <col min="12300" max="12544" width="9.140625" style="109"/>
    <col min="12545" max="12545" width="39" style="109" customWidth="1"/>
    <col min="12546" max="12547" width="13.5703125" style="109" customWidth="1"/>
    <col min="12548" max="12548" width="17.140625" style="109" customWidth="1"/>
    <col min="12549" max="12551" width="13.5703125" style="109" customWidth="1"/>
    <col min="12552" max="12552" width="0.28515625" style="109" customWidth="1"/>
    <col min="12553" max="12553" width="13" style="109" customWidth="1"/>
    <col min="12554" max="12555" width="14.7109375" style="109" customWidth="1"/>
    <col min="12556" max="12800" width="9.140625" style="109"/>
    <col min="12801" max="12801" width="39" style="109" customWidth="1"/>
    <col min="12802" max="12803" width="13.5703125" style="109" customWidth="1"/>
    <col min="12804" max="12804" width="17.140625" style="109" customWidth="1"/>
    <col min="12805" max="12807" width="13.5703125" style="109" customWidth="1"/>
    <col min="12808" max="12808" width="0.28515625" style="109" customWidth="1"/>
    <col min="12809" max="12809" width="13" style="109" customWidth="1"/>
    <col min="12810" max="12811" width="14.7109375" style="109" customWidth="1"/>
    <col min="12812" max="13056" width="9.140625" style="109"/>
    <col min="13057" max="13057" width="39" style="109" customWidth="1"/>
    <col min="13058" max="13059" width="13.5703125" style="109" customWidth="1"/>
    <col min="13060" max="13060" width="17.140625" style="109" customWidth="1"/>
    <col min="13061" max="13063" width="13.5703125" style="109" customWidth="1"/>
    <col min="13064" max="13064" width="0.28515625" style="109" customWidth="1"/>
    <col min="13065" max="13065" width="13" style="109" customWidth="1"/>
    <col min="13066" max="13067" width="14.7109375" style="109" customWidth="1"/>
    <col min="13068" max="13312" width="9.140625" style="109"/>
    <col min="13313" max="13313" width="39" style="109" customWidth="1"/>
    <col min="13314" max="13315" width="13.5703125" style="109" customWidth="1"/>
    <col min="13316" max="13316" width="17.140625" style="109" customWidth="1"/>
    <col min="13317" max="13319" width="13.5703125" style="109" customWidth="1"/>
    <col min="13320" max="13320" width="0.28515625" style="109" customWidth="1"/>
    <col min="13321" max="13321" width="13" style="109" customWidth="1"/>
    <col min="13322" max="13323" width="14.7109375" style="109" customWidth="1"/>
    <col min="13324" max="13568" width="9.140625" style="109"/>
    <col min="13569" max="13569" width="39" style="109" customWidth="1"/>
    <col min="13570" max="13571" width="13.5703125" style="109" customWidth="1"/>
    <col min="13572" max="13572" width="17.140625" style="109" customWidth="1"/>
    <col min="13573" max="13575" width="13.5703125" style="109" customWidth="1"/>
    <col min="13576" max="13576" width="0.28515625" style="109" customWidth="1"/>
    <col min="13577" max="13577" width="13" style="109" customWidth="1"/>
    <col min="13578" max="13579" width="14.7109375" style="109" customWidth="1"/>
    <col min="13580" max="13824" width="9.140625" style="109"/>
    <col min="13825" max="13825" width="39" style="109" customWidth="1"/>
    <col min="13826" max="13827" width="13.5703125" style="109" customWidth="1"/>
    <col min="13828" max="13828" width="17.140625" style="109" customWidth="1"/>
    <col min="13829" max="13831" width="13.5703125" style="109" customWidth="1"/>
    <col min="13832" max="13832" width="0.28515625" style="109" customWidth="1"/>
    <col min="13833" max="13833" width="13" style="109" customWidth="1"/>
    <col min="13834" max="13835" width="14.7109375" style="109" customWidth="1"/>
    <col min="13836" max="14080" width="9.140625" style="109"/>
    <col min="14081" max="14081" width="39" style="109" customWidth="1"/>
    <col min="14082" max="14083" width="13.5703125" style="109" customWidth="1"/>
    <col min="14084" max="14084" width="17.140625" style="109" customWidth="1"/>
    <col min="14085" max="14087" width="13.5703125" style="109" customWidth="1"/>
    <col min="14088" max="14088" width="0.28515625" style="109" customWidth="1"/>
    <col min="14089" max="14089" width="13" style="109" customWidth="1"/>
    <col min="14090" max="14091" width="14.7109375" style="109" customWidth="1"/>
    <col min="14092" max="14336" width="9.140625" style="109"/>
    <col min="14337" max="14337" width="39" style="109" customWidth="1"/>
    <col min="14338" max="14339" width="13.5703125" style="109" customWidth="1"/>
    <col min="14340" max="14340" width="17.140625" style="109" customWidth="1"/>
    <col min="14341" max="14343" width="13.5703125" style="109" customWidth="1"/>
    <col min="14344" max="14344" width="0.28515625" style="109" customWidth="1"/>
    <col min="14345" max="14345" width="13" style="109" customWidth="1"/>
    <col min="14346" max="14347" width="14.7109375" style="109" customWidth="1"/>
    <col min="14348" max="14592" width="9.140625" style="109"/>
    <col min="14593" max="14593" width="39" style="109" customWidth="1"/>
    <col min="14594" max="14595" width="13.5703125" style="109" customWidth="1"/>
    <col min="14596" max="14596" width="17.140625" style="109" customWidth="1"/>
    <col min="14597" max="14599" width="13.5703125" style="109" customWidth="1"/>
    <col min="14600" max="14600" width="0.28515625" style="109" customWidth="1"/>
    <col min="14601" max="14601" width="13" style="109" customWidth="1"/>
    <col min="14602" max="14603" width="14.7109375" style="109" customWidth="1"/>
    <col min="14604" max="14848" width="9.140625" style="109"/>
    <col min="14849" max="14849" width="39" style="109" customWidth="1"/>
    <col min="14850" max="14851" width="13.5703125" style="109" customWidth="1"/>
    <col min="14852" max="14852" width="17.140625" style="109" customWidth="1"/>
    <col min="14853" max="14855" width="13.5703125" style="109" customWidth="1"/>
    <col min="14856" max="14856" width="0.28515625" style="109" customWidth="1"/>
    <col min="14857" max="14857" width="13" style="109" customWidth="1"/>
    <col min="14858" max="14859" width="14.7109375" style="109" customWidth="1"/>
    <col min="14860" max="15104" width="9.140625" style="109"/>
    <col min="15105" max="15105" width="39" style="109" customWidth="1"/>
    <col min="15106" max="15107" width="13.5703125" style="109" customWidth="1"/>
    <col min="15108" max="15108" width="17.140625" style="109" customWidth="1"/>
    <col min="15109" max="15111" width="13.5703125" style="109" customWidth="1"/>
    <col min="15112" max="15112" width="0.28515625" style="109" customWidth="1"/>
    <col min="15113" max="15113" width="13" style="109" customWidth="1"/>
    <col min="15114" max="15115" width="14.7109375" style="109" customWidth="1"/>
    <col min="15116" max="15360" width="9.140625" style="109"/>
    <col min="15361" max="15361" width="39" style="109" customWidth="1"/>
    <col min="15362" max="15363" width="13.5703125" style="109" customWidth="1"/>
    <col min="15364" max="15364" width="17.140625" style="109" customWidth="1"/>
    <col min="15365" max="15367" width="13.5703125" style="109" customWidth="1"/>
    <col min="15368" max="15368" width="0.28515625" style="109" customWidth="1"/>
    <col min="15369" max="15369" width="13" style="109" customWidth="1"/>
    <col min="15370" max="15371" width="14.7109375" style="109" customWidth="1"/>
    <col min="15372" max="15616" width="9.140625" style="109"/>
    <col min="15617" max="15617" width="39" style="109" customWidth="1"/>
    <col min="15618" max="15619" width="13.5703125" style="109" customWidth="1"/>
    <col min="15620" max="15620" width="17.140625" style="109" customWidth="1"/>
    <col min="15621" max="15623" width="13.5703125" style="109" customWidth="1"/>
    <col min="15624" max="15624" width="0.28515625" style="109" customWidth="1"/>
    <col min="15625" max="15625" width="13" style="109" customWidth="1"/>
    <col min="15626" max="15627" width="14.7109375" style="109" customWidth="1"/>
    <col min="15628" max="15872" width="9.140625" style="109"/>
    <col min="15873" max="15873" width="39" style="109" customWidth="1"/>
    <col min="15874" max="15875" width="13.5703125" style="109" customWidth="1"/>
    <col min="15876" max="15876" width="17.140625" style="109" customWidth="1"/>
    <col min="15877" max="15879" width="13.5703125" style="109" customWidth="1"/>
    <col min="15880" max="15880" width="0.28515625" style="109" customWidth="1"/>
    <col min="15881" max="15881" width="13" style="109" customWidth="1"/>
    <col min="15882" max="15883" width="14.7109375" style="109" customWidth="1"/>
    <col min="15884" max="16128" width="9.140625" style="109"/>
    <col min="16129" max="16129" width="39" style="109" customWidth="1"/>
    <col min="16130" max="16131" width="13.5703125" style="109" customWidth="1"/>
    <col min="16132" max="16132" width="17.140625" style="109" customWidth="1"/>
    <col min="16133" max="16135" width="13.5703125" style="109" customWidth="1"/>
    <col min="16136" max="16136" width="0.28515625" style="109" customWidth="1"/>
    <col min="16137" max="16137" width="13" style="109" customWidth="1"/>
    <col min="16138" max="16139" width="14.7109375" style="109" customWidth="1"/>
    <col min="16140" max="16384" width="9.140625" style="109"/>
  </cols>
  <sheetData>
    <row r="1" spans="1:11" s="94" customFormat="1" ht="12" x14ac:dyDescent="0.2">
      <c r="A1" s="90" t="s">
        <v>2</v>
      </c>
      <c r="B1" s="91"/>
      <c r="C1" s="91"/>
      <c r="D1" s="92"/>
      <c r="E1" s="91"/>
      <c r="F1" s="91"/>
      <c r="G1" s="91"/>
      <c r="H1" s="93"/>
    </row>
    <row r="2" spans="1:11" s="94" customFormat="1" ht="12" x14ac:dyDescent="0.2">
      <c r="A2" s="90" t="s">
        <v>387</v>
      </c>
      <c r="B2" s="91"/>
      <c r="C2" s="91"/>
      <c r="D2" s="92"/>
      <c r="E2" s="91"/>
      <c r="F2" s="91"/>
      <c r="G2" s="91"/>
      <c r="H2" s="93"/>
    </row>
    <row r="3" spans="1:11" s="94" customFormat="1" ht="12" x14ac:dyDescent="0.2">
      <c r="A3" s="312" t="s">
        <v>768</v>
      </c>
      <c r="B3" s="91"/>
      <c r="C3" s="91"/>
      <c r="D3" s="92"/>
      <c r="E3" s="91"/>
      <c r="F3" s="91"/>
      <c r="G3" s="91"/>
      <c r="H3" s="93"/>
    </row>
    <row r="4" spans="1:11" s="94" customFormat="1" ht="12" x14ac:dyDescent="0.2">
      <c r="A4" s="91"/>
      <c r="B4" s="91"/>
      <c r="C4" s="91"/>
      <c r="D4" s="92"/>
      <c r="E4" s="91"/>
      <c r="F4" s="91"/>
      <c r="G4" s="91"/>
      <c r="H4" s="93"/>
    </row>
    <row r="5" spans="1:11" s="94" customFormat="1" ht="30" x14ac:dyDescent="0.2">
      <c r="A5" s="95" t="s">
        <v>388</v>
      </c>
      <c r="B5" s="95" t="s">
        <v>5</v>
      </c>
      <c r="C5" s="95" t="s">
        <v>6</v>
      </c>
      <c r="D5" s="96" t="s">
        <v>389</v>
      </c>
      <c r="E5" s="95" t="s">
        <v>257</v>
      </c>
      <c r="F5" s="212" t="s">
        <v>9</v>
      </c>
      <c r="G5" s="95" t="s">
        <v>10</v>
      </c>
      <c r="H5" s="93"/>
    </row>
    <row r="6" spans="1:11" s="94" customFormat="1" ht="12" x14ac:dyDescent="0.2">
      <c r="A6" s="97" t="s">
        <v>81</v>
      </c>
      <c r="B6" s="98"/>
      <c r="C6" s="98"/>
      <c r="D6" s="98"/>
      <c r="E6" s="98"/>
      <c r="F6" s="98"/>
      <c r="G6" s="98"/>
      <c r="H6" s="93"/>
    </row>
    <row r="7" spans="1:11" s="94" customFormat="1" ht="12" x14ac:dyDescent="0.2">
      <c r="A7" s="97" t="s">
        <v>83</v>
      </c>
      <c r="B7" s="98"/>
      <c r="C7" s="98"/>
      <c r="D7" s="98"/>
      <c r="E7" s="98"/>
      <c r="F7" s="98"/>
      <c r="G7" s="98"/>
      <c r="H7" s="93"/>
    </row>
    <row r="8" spans="1:11" s="94" customFormat="1" ht="12" x14ac:dyDescent="0.2">
      <c r="A8" s="102" t="s">
        <v>385</v>
      </c>
      <c r="B8" s="543" t="s">
        <v>88</v>
      </c>
      <c r="C8" s="543">
        <v>3000000</v>
      </c>
      <c r="D8" s="101">
        <v>2995.94</v>
      </c>
      <c r="E8" s="101">
        <v>2.2000000000000002</v>
      </c>
      <c r="F8" s="101">
        <v>3.2991999999999999</v>
      </c>
      <c r="G8" s="543" t="s">
        <v>386</v>
      </c>
      <c r="H8" s="93"/>
    </row>
    <row r="9" spans="1:11" s="94" customFormat="1" ht="12" x14ac:dyDescent="0.2">
      <c r="A9" s="487" t="s">
        <v>77</v>
      </c>
      <c r="B9" s="108"/>
      <c r="C9" s="108"/>
      <c r="D9" s="99">
        <f>SUM(D8)</f>
        <v>2995.94</v>
      </c>
      <c r="E9" s="99">
        <f>SUM(E8)</f>
        <v>2.2000000000000002</v>
      </c>
      <c r="F9" s="108"/>
      <c r="G9" s="108"/>
      <c r="H9" s="93"/>
    </row>
    <row r="10" spans="1:11" s="94" customFormat="1" ht="12" x14ac:dyDescent="0.2">
      <c r="A10" s="97" t="s">
        <v>390</v>
      </c>
      <c r="B10" s="100"/>
      <c r="C10" s="100"/>
      <c r="D10" s="100"/>
      <c r="E10" s="101"/>
      <c r="F10" s="101"/>
      <c r="G10" s="101"/>
      <c r="H10" s="93"/>
    </row>
    <row r="11" spans="1:11" s="94" customFormat="1" ht="12" x14ac:dyDescent="0.2">
      <c r="A11" s="102" t="s">
        <v>391</v>
      </c>
      <c r="B11" s="100"/>
      <c r="C11" s="100"/>
      <c r="D11" s="103">
        <v>132415.01999999999</v>
      </c>
      <c r="E11" s="405">
        <v>97.07</v>
      </c>
      <c r="F11" s="405"/>
      <c r="G11" s="100"/>
      <c r="H11" s="104"/>
      <c r="J11" s="1"/>
      <c r="K11" s="1"/>
    </row>
    <row r="12" spans="1:11" s="94" customFormat="1" ht="12" x14ac:dyDescent="0.2">
      <c r="A12" s="102" t="s">
        <v>392</v>
      </c>
      <c r="B12" s="100"/>
      <c r="C12" s="100"/>
      <c r="D12" s="103">
        <v>998.70000000001392</v>
      </c>
      <c r="E12" s="405">
        <v>0.73</v>
      </c>
      <c r="F12" s="405"/>
      <c r="G12" s="100"/>
      <c r="H12" s="105"/>
      <c r="I12" s="106"/>
      <c r="J12" s="2"/>
      <c r="K12" s="3"/>
    </row>
    <row r="13" spans="1:11" s="94" customFormat="1" ht="12" x14ac:dyDescent="0.2">
      <c r="A13" s="97" t="s">
        <v>393</v>
      </c>
      <c r="B13" s="100"/>
      <c r="C13" s="100"/>
      <c r="D13" s="107">
        <f>SUM(D11:D12)+D9</f>
        <v>136409.66</v>
      </c>
      <c r="E13" s="406">
        <f>SUM(E11:E12)+E9</f>
        <v>100</v>
      </c>
      <c r="F13" s="406"/>
      <c r="G13" s="108"/>
      <c r="H13" s="93"/>
      <c r="J13" s="2"/>
      <c r="K13" s="3"/>
    </row>
    <row r="15" spans="1:11" ht="15" x14ac:dyDescent="0.25">
      <c r="A15" s="475" t="s">
        <v>105</v>
      </c>
      <c r="D15" s="30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LTBPDF</vt:lpstr>
      <vt:lpstr>LTCHF</vt:lpstr>
      <vt:lpstr>LTCRF</vt:lpstr>
      <vt:lpstr>LTFBF</vt:lpstr>
      <vt:lpstr>LTGLTF</vt:lpstr>
      <vt:lpstr>LTLQF</vt:lpstr>
      <vt:lpstr>LTLDSTF</vt:lpstr>
      <vt:lpstr>LTMMF</vt:lpstr>
      <vt:lpstr>LTCF</vt:lpstr>
      <vt:lpstr>LTRICBF</vt:lpstr>
      <vt:lpstr>LTSTBF</vt:lpstr>
      <vt:lpstr>LTTACBF</vt:lpstr>
      <vt:lpstr>LTUSTF</vt:lpstr>
      <vt:lpstr>LTFMPXIVA</vt:lpstr>
      <vt:lpstr>LTFMPXVIIIB</vt:lpstr>
      <vt:lpstr>LTFMPXVIIIC</vt:lpstr>
      <vt:lpstr>LTFMPXVIIID</vt:lpstr>
      <vt:lpstr>LTFMPXVIIB</vt:lpstr>
      <vt:lpstr>LTCHF!Print_Area</vt:lpstr>
      <vt:lpstr>LTGLTF!Print_Area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Tarun Tiwari</cp:lastModifiedBy>
  <dcterms:created xsi:type="dcterms:W3CDTF">2022-02-03T09:41:41Z</dcterms:created>
  <dcterms:modified xsi:type="dcterms:W3CDTF">2022-03-17T13:04:37Z</dcterms:modified>
</cp:coreProperties>
</file>